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ecea69c491f39ee2/Rozpocty/Bohumin mesto/Masarykova Parkovani/"/>
    </mc:Choice>
  </mc:AlternateContent>
  <xr:revisionPtr revIDLastSave="0" documentId="8_{A4ED7C8E-434E-43E3-B00E-E94269BF134D}" xr6:coauthVersionLast="45" xr6:coauthVersionMax="45" xr10:uidLastSave="{00000000-0000-0000-0000-000000000000}"/>
  <bookViews>
    <workbookView xWindow="830" yWindow="200" windowWidth="17440" windowHeight="199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1 Pol" sheetId="12" r:id="rId4"/>
    <sheet name="SO 02 2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1 Pol'!$1:$7</definedName>
    <definedName name="_xlnm.Print_Titles" localSheetId="4">'SO 02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1 Pol'!$A$1:$X$304</definedName>
    <definedName name="_xlnm.Print_Area" localSheetId="4">'SO 02 2 Pol'!$A$1:$X$103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6" i="1" l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93" i="13"/>
  <c r="BA26" i="13"/>
  <c r="BA23" i="13"/>
  <c r="G9" i="13"/>
  <c r="G8" i="13" s="1"/>
  <c r="I9" i="13"/>
  <c r="I8" i="13" s="1"/>
  <c r="K9" i="13"/>
  <c r="K8" i="13" s="1"/>
  <c r="O9" i="13"/>
  <c r="O8" i="13" s="1"/>
  <c r="Q9" i="13"/>
  <c r="Q8" i="13" s="1"/>
  <c r="V9" i="13"/>
  <c r="V8" i="13" s="1"/>
  <c r="G10" i="13"/>
  <c r="I10" i="13"/>
  <c r="K10" i="13"/>
  <c r="M10" i="13"/>
  <c r="O10" i="13"/>
  <c r="Q10" i="13"/>
  <c r="V10" i="13"/>
  <c r="G11" i="13"/>
  <c r="I11" i="13"/>
  <c r="K11" i="13"/>
  <c r="M11" i="13"/>
  <c r="O11" i="13"/>
  <c r="Q11" i="13"/>
  <c r="V11" i="13"/>
  <c r="G12" i="13"/>
  <c r="M12" i="13" s="1"/>
  <c r="I12" i="13"/>
  <c r="K12" i="13"/>
  <c r="O12" i="13"/>
  <c r="Q12" i="13"/>
  <c r="V12" i="13"/>
  <c r="G13" i="13"/>
  <c r="M13" i="13" s="1"/>
  <c r="I13" i="13"/>
  <c r="K13" i="13"/>
  <c r="O13" i="13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6" i="13"/>
  <c r="I16" i="13"/>
  <c r="K16" i="13"/>
  <c r="M16" i="13"/>
  <c r="O16" i="13"/>
  <c r="Q16" i="13"/>
  <c r="V16" i="13"/>
  <c r="G17" i="13"/>
  <c r="I17" i="13"/>
  <c r="K17" i="13"/>
  <c r="M17" i="13"/>
  <c r="O17" i="13"/>
  <c r="Q17" i="13"/>
  <c r="V17" i="13"/>
  <c r="G18" i="13"/>
  <c r="I18" i="13"/>
  <c r="K18" i="13"/>
  <c r="M18" i="13"/>
  <c r="O18" i="13"/>
  <c r="Q18" i="13"/>
  <c r="V18" i="13"/>
  <c r="G19" i="13"/>
  <c r="I19" i="13"/>
  <c r="K19" i="13"/>
  <c r="M19" i="13"/>
  <c r="O19" i="13"/>
  <c r="Q19" i="13"/>
  <c r="V19" i="13"/>
  <c r="G20" i="13"/>
  <c r="I20" i="13"/>
  <c r="K20" i="13"/>
  <c r="M20" i="13"/>
  <c r="O20" i="13"/>
  <c r="Q20" i="13"/>
  <c r="V20" i="13"/>
  <c r="G21" i="13"/>
  <c r="M21" i="13" s="1"/>
  <c r="I21" i="13"/>
  <c r="K21" i="13"/>
  <c r="O21" i="13"/>
  <c r="Q21" i="13"/>
  <c r="V21" i="13"/>
  <c r="G22" i="13"/>
  <c r="M22" i="13" s="1"/>
  <c r="I22" i="13"/>
  <c r="K22" i="13"/>
  <c r="O22" i="13"/>
  <c r="Q22" i="13"/>
  <c r="V22" i="13"/>
  <c r="G24" i="13"/>
  <c r="I24" i="13"/>
  <c r="K24" i="13"/>
  <c r="M24" i="13"/>
  <c r="O24" i="13"/>
  <c r="Q24" i="13"/>
  <c r="V24" i="13"/>
  <c r="G25" i="13"/>
  <c r="I25" i="13"/>
  <c r="K25" i="13"/>
  <c r="M25" i="13"/>
  <c r="O25" i="13"/>
  <c r="Q25" i="13"/>
  <c r="V25" i="13"/>
  <c r="G27" i="13"/>
  <c r="I27" i="13"/>
  <c r="K27" i="13"/>
  <c r="M27" i="13"/>
  <c r="O27" i="13"/>
  <c r="Q27" i="13"/>
  <c r="V27" i="13"/>
  <c r="G28" i="13"/>
  <c r="M28" i="13" s="1"/>
  <c r="I28" i="13"/>
  <c r="K28" i="13"/>
  <c r="O28" i="13"/>
  <c r="Q28" i="13"/>
  <c r="V28" i="13"/>
  <c r="G29" i="13"/>
  <c r="I29" i="13"/>
  <c r="K29" i="13"/>
  <c r="M29" i="13"/>
  <c r="O29" i="13"/>
  <c r="Q29" i="13"/>
  <c r="V29" i="13"/>
  <c r="G30" i="13"/>
  <c r="I30" i="13"/>
  <c r="K30" i="13"/>
  <c r="M30" i="13"/>
  <c r="O30" i="13"/>
  <c r="Q30" i="13"/>
  <c r="V30" i="13"/>
  <c r="G31" i="13"/>
  <c r="I31" i="13"/>
  <c r="K31" i="13"/>
  <c r="M31" i="13"/>
  <c r="O31" i="13"/>
  <c r="Q31" i="13"/>
  <c r="V31" i="13"/>
  <c r="G33" i="13"/>
  <c r="M33" i="13" s="1"/>
  <c r="I33" i="13"/>
  <c r="K33" i="13"/>
  <c r="O33" i="13"/>
  <c r="Q33" i="13"/>
  <c r="V33" i="13"/>
  <c r="G34" i="13"/>
  <c r="I34" i="13"/>
  <c r="K34" i="13"/>
  <c r="M34" i="13"/>
  <c r="O34" i="13"/>
  <c r="Q34" i="13"/>
  <c r="V34" i="13"/>
  <c r="G36" i="13"/>
  <c r="M36" i="13" s="1"/>
  <c r="I36" i="13"/>
  <c r="K36" i="13"/>
  <c r="O36" i="13"/>
  <c r="Q36" i="13"/>
  <c r="V36" i="13"/>
  <c r="G37" i="13"/>
  <c r="I37" i="13"/>
  <c r="K37" i="13"/>
  <c r="M37" i="13"/>
  <c r="O37" i="13"/>
  <c r="Q37" i="13"/>
  <c r="V37" i="13"/>
  <c r="G38" i="13"/>
  <c r="I38" i="13"/>
  <c r="K38" i="13"/>
  <c r="M38" i="13"/>
  <c r="O38" i="13"/>
  <c r="Q38" i="13"/>
  <c r="V38" i="13"/>
  <c r="G39" i="13"/>
  <c r="M39" i="13" s="1"/>
  <c r="I39" i="13"/>
  <c r="K39" i="13"/>
  <c r="O39" i="13"/>
  <c r="Q39" i="13"/>
  <c r="V39" i="13"/>
  <c r="G41" i="13"/>
  <c r="I41" i="13"/>
  <c r="K41" i="13"/>
  <c r="M41" i="13"/>
  <c r="O41" i="13"/>
  <c r="Q41" i="13"/>
  <c r="V41" i="13"/>
  <c r="G42" i="13"/>
  <c r="I42" i="13"/>
  <c r="K42" i="13"/>
  <c r="M42" i="13"/>
  <c r="O42" i="13"/>
  <c r="Q42" i="13"/>
  <c r="V42" i="13"/>
  <c r="G43" i="13"/>
  <c r="I43" i="13"/>
  <c r="K43" i="13"/>
  <c r="M43" i="13"/>
  <c r="O43" i="13"/>
  <c r="Q43" i="13"/>
  <c r="V43" i="13"/>
  <c r="G44" i="13"/>
  <c r="I44" i="13"/>
  <c r="K44" i="13"/>
  <c r="M44" i="13"/>
  <c r="O44" i="13"/>
  <c r="Q44" i="13"/>
  <c r="V44" i="13"/>
  <c r="G45" i="13"/>
  <c r="I45" i="13"/>
  <c r="K45" i="13"/>
  <c r="M45" i="13"/>
  <c r="O45" i="13"/>
  <c r="Q45" i="13"/>
  <c r="V45" i="13"/>
  <c r="G46" i="13"/>
  <c r="M46" i="13" s="1"/>
  <c r="I46" i="13"/>
  <c r="K46" i="13"/>
  <c r="O46" i="13"/>
  <c r="Q46" i="13"/>
  <c r="V46" i="13"/>
  <c r="G47" i="13"/>
  <c r="I47" i="13"/>
  <c r="K47" i="13"/>
  <c r="M47" i="13"/>
  <c r="O47" i="13"/>
  <c r="Q47" i="13"/>
  <c r="V47" i="13"/>
  <c r="G48" i="13"/>
  <c r="I48" i="13"/>
  <c r="K48" i="13"/>
  <c r="M48" i="13"/>
  <c r="O48" i="13"/>
  <c r="Q48" i="13"/>
  <c r="V48" i="13"/>
  <c r="G50" i="13"/>
  <c r="M50" i="13" s="1"/>
  <c r="I50" i="13"/>
  <c r="K50" i="13"/>
  <c r="O50" i="13"/>
  <c r="Q50" i="13"/>
  <c r="V50" i="13"/>
  <c r="G51" i="13"/>
  <c r="M51" i="13" s="1"/>
  <c r="I51" i="13"/>
  <c r="K51" i="13"/>
  <c r="O51" i="13"/>
  <c r="Q51" i="13"/>
  <c r="V51" i="13"/>
  <c r="G53" i="13"/>
  <c r="I53" i="13"/>
  <c r="K53" i="13"/>
  <c r="M53" i="13"/>
  <c r="O53" i="13"/>
  <c r="Q53" i="13"/>
  <c r="V53" i="13"/>
  <c r="G54" i="13"/>
  <c r="I54" i="13"/>
  <c r="K54" i="13"/>
  <c r="M54" i="13"/>
  <c r="O54" i="13"/>
  <c r="Q54" i="13"/>
  <c r="V54" i="13"/>
  <c r="G55" i="13"/>
  <c r="I55" i="13"/>
  <c r="K55" i="13"/>
  <c r="M55" i="13"/>
  <c r="O55" i="13"/>
  <c r="Q55" i="13"/>
  <c r="V55" i="13"/>
  <c r="G56" i="13"/>
  <c r="I56" i="13"/>
  <c r="K56" i="13"/>
  <c r="M56" i="13"/>
  <c r="O56" i="13"/>
  <c r="Q56" i="13"/>
  <c r="V56" i="13"/>
  <c r="G57" i="13"/>
  <c r="I57" i="13"/>
  <c r="K57" i="13"/>
  <c r="M57" i="13"/>
  <c r="O57" i="13"/>
  <c r="Q57" i="13"/>
  <c r="V57" i="13"/>
  <c r="G58" i="13"/>
  <c r="I58" i="13"/>
  <c r="K58" i="13"/>
  <c r="M58" i="13"/>
  <c r="O58" i="13"/>
  <c r="Q58" i="13"/>
  <c r="V58" i="13"/>
  <c r="G59" i="13"/>
  <c r="G60" i="13"/>
  <c r="M60" i="13" s="1"/>
  <c r="I60" i="13"/>
  <c r="I59" i="13" s="1"/>
  <c r="K60" i="13"/>
  <c r="K59" i="13" s="1"/>
  <c r="O60" i="13"/>
  <c r="Q60" i="13"/>
  <c r="V60" i="13"/>
  <c r="G61" i="13"/>
  <c r="M61" i="13" s="1"/>
  <c r="I61" i="13"/>
  <c r="K61" i="13"/>
  <c r="O61" i="13"/>
  <c r="Q61" i="13"/>
  <c r="V61" i="13"/>
  <c r="G62" i="13"/>
  <c r="M62" i="13" s="1"/>
  <c r="I62" i="13"/>
  <c r="K62" i="13"/>
  <c r="O62" i="13"/>
  <c r="Q62" i="13"/>
  <c r="V62" i="13"/>
  <c r="G63" i="13"/>
  <c r="I63" i="13"/>
  <c r="K63" i="13"/>
  <c r="M63" i="13"/>
  <c r="O63" i="13"/>
  <c r="O59" i="13" s="1"/>
  <c r="Q63" i="13"/>
  <c r="V63" i="13"/>
  <c r="G64" i="13"/>
  <c r="I64" i="13"/>
  <c r="K64" i="13"/>
  <c r="M64" i="13"/>
  <c r="O64" i="13"/>
  <c r="Q64" i="13"/>
  <c r="Q59" i="13" s="1"/>
  <c r="V64" i="13"/>
  <c r="V59" i="13" s="1"/>
  <c r="G65" i="13"/>
  <c r="M65" i="13" s="1"/>
  <c r="I65" i="13"/>
  <c r="K65" i="13"/>
  <c r="O65" i="13"/>
  <c r="Q65" i="13"/>
  <c r="V65" i="13"/>
  <c r="G66" i="13"/>
  <c r="I66" i="13"/>
  <c r="K66" i="13"/>
  <c r="M66" i="13"/>
  <c r="O66" i="13"/>
  <c r="Q66" i="13"/>
  <c r="V66" i="13"/>
  <c r="G67" i="13"/>
  <c r="I67" i="13"/>
  <c r="K67" i="13"/>
  <c r="M67" i="13"/>
  <c r="O67" i="13"/>
  <c r="Q67" i="13"/>
  <c r="V67" i="13"/>
  <c r="G68" i="13"/>
  <c r="M68" i="13" s="1"/>
  <c r="I68" i="13"/>
  <c r="K68" i="13"/>
  <c r="O68" i="13"/>
  <c r="Q68" i="13"/>
  <c r="V68" i="13"/>
  <c r="G69" i="13"/>
  <c r="M69" i="13" s="1"/>
  <c r="I69" i="13"/>
  <c r="K69" i="13"/>
  <c r="O69" i="13"/>
  <c r="Q69" i="13"/>
  <c r="V69" i="13"/>
  <c r="G70" i="13"/>
  <c r="I70" i="13"/>
  <c r="K70" i="13"/>
  <c r="M70" i="13"/>
  <c r="O70" i="13"/>
  <c r="Q70" i="13"/>
  <c r="V70" i="13"/>
  <c r="G71" i="13"/>
  <c r="M71" i="13" s="1"/>
  <c r="I71" i="13"/>
  <c r="K71" i="13"/>
  <c r="O71" i="13"/>
  <c r="Q71" i="13"/>
  <c r="V71" i="13"/>
  <c r="G73" i="13"/>
  <c r="I73" i="13"/>
  <c r="K73" i="13"/>
  <c r="M73" i="13"/>
  <c r="O73" i="13"/>
  <c r="Q73" i="13"/>
  <c r="V73" i="13"/>
  <c r="G74" i="13"/>
  <c r="I74" i="13"/>
  <c r="K74" i="13"/>
  <c r="M74" i="13"/>
  <c r="O74" i="13"/>
  <c r="Q74" i="13"/>
  <c r="V74" i="13"/>
  <c r="G75" i="13"/>
  <c r="M75" i="13" s="1"/>
  <c r="I75" i="13"/>
  <c r="K75" i="13"/>
  <c r="O75" i="13"/>
  <c r="Q75" i="13"/>
  <c r="V75" i="13"/>
  <c r="G76" i="13"/>
  <c r="M76" i="13" s="1"/>
  <c r="I76" i="13"/>
  <c r="K76" i="13"/>
  <c r="O76" i="13"/>
  <c r="Q76" i="13"/>
  <c r="V76" i="13"/>
  <c r="G77" i="13"/>
  <c r="I77" i="13"/>
  <c r="K77" i="13"/>
  <c r="M77" i="13"/>
  <c r="O77" i="13"/>
  <c r="Q77" i="13"/>
  <c r="V77" i="13"/>
  <c r="G78" i="13"/>
  <c r="I78" i="13"/>
  <c r="K78" i="13"/>
  <c r="M78" i="13"/>
  <c r="O78" i="13"/>
  <c r="Q78" i="13"/>
  <c r="V78" i="13"/>
  <c r="G80" i="13"/>
  <c r="I80" i="13"/>
  <c r="K80" i="13"/>
  <c r="M80" i="13"/>
  <c r="O80" i="13"/>
  <c r="Q80" i="13"/>
  <c r="V80" i="13"/>
  <c r="G81" i="13"/>
  <c r="I81" i="13"/>
  <c r="K81" i="13"/>
  <c r="M81" i="13"/>
  <c r="O81" i="13"/>
  <c r="Q81" i="13"/>
  <c r="V81" i="13"/>
  <c r="G83" i="13"/>
  <c r="M83" i="13" s="1"/>
  <c r="I83" i="13"/>
  <c r="I82" i="13" s="1"/>
  <c r="K83" i="13"/>
  <c r="K82" i="13" s="1"/>
  <c r="O83" i="13"/>
  <c r="O82" i="13" s="1"/>
  <c r="Q83" i="13"/>
  <c r="Q82" i="13" s="1"/>
  <c r="V83" i="13"/>
  <c r="V82" i="13" s="1"/>
  <c r="G84" i="13"/>
  <c r="I84" i="13"/>
  <c r="K84" i="13"/>
  <c r="M84" i="13"/>
  <c r="O84" i="13"/>
  <c r="Q84" i="13"/>
  <c r="V84" i="13"/>
  <c r="G85" i="13"/>
  <c r="M85" i="13" s="1"/>
  <c r="I85" i="13"/>
  <c r="K85" i="13"/>
  <c r="O85" i="13"/>
  <c r="Q85" i="13"/>
  <c r="V85" i="13"/>
  <c r="G86" i="13"/>
  <c r="M86" i="13" s="1"/>
  <c r="I86" i="13"/>
  <c r="K86" i="13"/>
  <c r="O86" i="13"/>
  <c r="Q86" i="13"/>
  <c r="V86" i="13"/>
  <c r="G87" i="13"/>
  <c r="I87" i="13"/>
  <c r="K87" i="13"/>
  <c r="M87" i="13"/>
  <c r="O87" i="13"/>
  <c r="Q87" i="13"/>
  <c r="V87" i="13"/>
  <c r="V88" i="13"/>
  <c r="G89" i="13"/>
  <c r="G88" i="13" s="1"/>
  <c r="I89" i="13"/>
  <c r="I88" i="13" s="1"/>
  <c r="K89" i="13"/>
  <c r="K88" i="13" s="1"/>
  <c r="M89" i="13"/>
  <c r="M88" i="13" s="1"/>
  <c r="O89" i="13"/>
  <c r="O88" i="13" s="1"/>
  <c r="Q89" i="13"/>
  <c r="Q88" i="13" s="1"/>
  <c r="V89" i="13"/>
  <c r="G90" i="13"/>
  <c r="I90" i="13"/>
  <c r="K90" i="13"/>
  <c r="M90" i="13"/>
  <c r="O90" i="13"/>
  <c r="Q90" i="13"/>
  <c r="V90" i="13"/>
  <c r="G91" i="13"/>
  <c r="I91" i="13"/>
  <c r="K91" i="13"/>
  <c r="M91" i="13"/>
  <c r="O91" i="13"/>
  <c r="Q91" i="13"/>
  <c r="V91" i="13"/>
  <c r="AE93" i="13"/>
  <c r="G294" i="12"/>
  <c r="G9" i="12"/>
  <c r="G8" i="12" s="1"/>
  <c r="I9" i="12"/>
  <c r="I8" i="12" s="1"/>
  <c r="K9" i="12"/>
  <c r="K8" i="12" s="1"/>
  <c r="M9" i="12"/>
  <c r="M8" i="12" s="1"/>
  <c r="O9" i="12"/>
  <c r="O8" i="12" s="1"/>
  <c r="Q9" i="12"/>
  <c r="Q8" i="12" s="1"/>
  <c r="V9" i="12"/>
  <c r="V8" i="12" s="1"/>
  <c r="G12" i="12"/>
  <c r="AF294" i="12" s="1"/>
  <c r="I12" i="12"/>
  <c r="K12" i="12"/>
  <c r="M12" i="12"/>
  <c r="O12" i="12"/>
  <c r="Q12" i="12"/>
  <c r="V12" i="12"/>
  <c r="G13" i="12"/>
  <c r="I13" i="12"/>
  <c r="K13" i="12"/>
  <c r="M13" i="12"/>
  <c r="O13" i="12"/>
  <c r="Q13" i="12"/>
  <c r="V13" i="12"/>
  <c r="G14" i="12"/>
  <c r="I14" i="12"/>
  <c r="K14" i="12"/>
  <c r="G15" i="12"/>
  <c r="M15" i="12" s="1"/>
  <c r="M14" i="12" s="1"/>
  <c r="I15" i="12"/>
  <c r="K15" i="12"/>
  <c r="O15" i="12"/>
  <c r="O14" i="12" s="1"/>
  <c r="Q15" i="12"/>
  <c r="Q14" i="12" s="1"/>
  <c r="V15" i="12"/>
  <c r="V14" i="12" s="1"/>
  <c r="G18" i="12"/>
  <c r="I18" i="12"/>
  <c r="K18" i="12"/>
  <c r="M18" i="12"/>
  <c r="O18" i="12"/>
  <c r="Q18" i="12"/>
  <c r="V18" i="12"/>
  <c r="G21" i="12"/>
  <c r="I21" i="12"/>
  <c r="K21" i="12"/>
  <c r="M21" i="12"/>
  <c r="O21" i="12"/>
  <c r="Q21" i="12"/>
  <c r="V21" i="12"/>
  <c r="G24" i="12"/>
  <c r="M24" i="12" s="1"/>
  <c r="I24" i="12"/>
  <c r="K24" i="12"/>
  <c r="O24" i="12"/>
  <c r="Q24" i="12"/>
  <c r="V24" i="12"/>
  <c r="G29" i="12"/>
  <c r="M29" i="12" s="1"/>
  <c r="I29" i="12"/>
  <c r="K29" i="12"/>
  <c r="O29" i="12"/>
  <c r="Q29" i="12"/>
  <c r="V29" i="12"/>
  <c r="G34" i="12"/>
  <c r="I34" i="12"/>
  <c r="K34" i="12"/>
  <c r="M34" i="12"/>
  <c r="O34" i="12"/>
  <c r="Q34" i="12"/>
  <c r="V34" i="12"/>
  <c r="G40" i="12"/>
  <c r="G39" i="12" s="1"/>
  <c r="I40" i="12"/>
  <c r="I39" i="12" s="1"/>
  <c r="K40" i="12"/>
  <c r="K39" i="12" s="1"/>
  <c r="M40" i="12"/>
  <c r="O40" i="12"/>
  <c r="O39" i="12" s="1"/>
  <c r="Q40" i="12"/>
  <c r="Q39" i="12" s="1"/>
  <c r="V40" i="12"/>
  <c r="V39" i="12" s="1"/>
  <c r="G45" i="12"/>
  <c r="I45" i="12"/>
  <c r="K45" i="12"/>
  <c r="M45" i="12"/>
  <c r="O45" i="12"/>
  <c r="Q45" i="12"/>
  <c r="V45" i="12"/>
  <c r="G46" i="12"/>
  <c r="I46" i="12"/>
  <c r="K46" i="12"/>
  <c r="M46" i="12"/>
  <c r="O46" i="12"/>
  <c r="Q46" i="12"/>
  <c r="V46" i="12"/>
  <c r="G51" i="12"/>
  <c r="M51" i="12" s="1"/>
  <c r="I51" i="12"/>
  <c r="K51" i="12"/>
  <c r="O51" i="12"/>
  <c r="Q51" i="12"/>
  <c r="V51" i="12"/>
  <c r="G54" i="12"/>
  <c r="I54" i="12"/>
  <c r="K54" i="12"/>
  <c r="M54" i="12"/>
  <c r="O54" i="12"/>
  <c r="Q54" i="12"/>
  <c r="V54" i="12"/>
  <c r="G57" i="12"/>
  <c r="M57" i="12" s="1"/>
  <c r="I57" i="12"/>
  <c r="K57" i="12"/>
  <c r="O57" i="12"/>
  <c r="Q57" i="12"/>
  <c r="V57" i="12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G62" i="12"/>
  <c r="I62" i="12"/>
  <c r="K62" i="12"/>
  <c r="M62" i="12"/>
  <c r="O62" i="12"/>
  <c r="Q62" i="12"/>
  <c r="V62" i="12"/>
  <c r="Q65" i="12"/>
  <c r="G66" i="12"/>
  <c r="I66" i="12"/>
  <c r="I65" i="12" s="1"/>
  <c r="K66" i="12"/>
  <c r="K65" i="12" s="1"/>
  <c r="M66" i="12"/>
  <c r="O66" i="12"/>
  <c r="O65" i="12" s="1"/>
  <c r="Q66" i="12"/>
  <c r="V66" i="12"/>
  <c r="G67" i="12"/>
  <c r="I67" i="12"/>
  <c r="K67" i="12"/>
  <c r="M67" i="12"/>
  <c r="O67" i="12"/>
  <c r="Q67" i="12"/>
  <c r="V67" i="12"/>
  <c r="G68" i="12"/>
  <c r="M68" i="12" s="1"/>
  <c r="I68" i="12"/>
  <c r="K68" i="12"/>
  <c r="O68" i="12"/>
  <c r="Q68" i="12"/>
  <c r="V68" i="12"/>
  <c r="G69" i="12"/>
  <c r="I69" i="12"/>
  <c r="K69" i="12"/>
  <c r="M69" i="12"/>
  <c r="O69" i="12"/>
  <c r="Q69" i="12"/>
  <c r="V69" i="12"/>
  <c r="V65" i="12" s="1"/>
  <c r="G70" i="12"/>
  <c r="G65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3" i="12"/>
  <c r="I73" i="12"/>
  <c r="I72" i="12" s="1"/>
  <c r="K73" i="12"/>
  <c r="K72" i="12" s="1"/>
  <c r="M73" i="12"/>
  <c r="M72" i="12" s="1"/>
  <c r="O73" i="12"/>
  <c r="O72" i="12" s="1"/>
  <c r="Q73" i="12"/>
  <c r="Q72" i="12" s="1"/>
  <c r="V73" i="12"/>
  <c r="V72" i="12" s="1"/>
  <c r="G74" i="12"/>
  <c r="I74" i="12"/>
  <c r="K74" i="12"/>
  <c r="M74" i="12"/>
  <c r="O74" i="12"/>
  <c r="Q74" i="12"/>
  <c r="V74" i="12"/>
  <c r="G76" i="12"/>
  <c r="G72" i="12" s="1"/>
  <c r="I76" i="12"/>
  <c r="K76" i="12"/>
  <c r="M76" i="12"/>
  <c r="O76" i="12"/>
  <c r="Q76" i="12"/>
  <c r="V76" i="12"/>
  <c r="G77" i="12"/>
  <c r="I77" i="12"/>
  <c r="K77" i="12"/>
  <c r="M77" i="12"/>
  <c r="O77" i="12"/>
  <c r="Q77" i="12"/>
  <c r="V77" i="12"/>
  <c r="G78" i="12"/>
  <c r="I78" i="12"/>
  <c r="K78" i="12"/>
  <c r="M78" i="12"/>
  <c r="O78" i="12"/>
  <c r="Q78" i="12"/>
  <c r="V78" i="12"/>
  <c r="G79" i="12"/>
  <c r="Q79" i="12"/>
  <c r="G80" i="12"/>
  <c r="I80" i="12"/>
  <c r="I79" i="12" s="1"/>
  <c r="K80" i="12"/>
  <c r="K79" i="12" s="1"/>
  <c r="M80" i="12"/>
  <c r="M79" i="12" s="1"/>
  <c r="O80" i="12"/>
  <c r="O79" i="12" s="1"/>
  <c r="Q80" i="12"/>
  <c r="V80" i="12"/>
  <c r="V79" i="12" s="1"/>
  <c r="G83" i="12"/>
  <c r="I83" i="12"/>
  <c r="K83" i="12"/>
  <c r="G84" i="12"/>
  <c r="M84" i="12" s="1"/>
  <c r="I84" i="12"/>
  <c r="K84" i="12"/>
  <c r="O84" i="12"/>
  <c r="O83" i="12" s="1"/>
  <c r="Q84" i="12"/>
  <c r="Q83" i="12" s="1"/>
  <c r="V84" i="12"/>
  <c r="V83" i="12" s="1"/>
  <c r="G91" i="12"/>
  <c r="I91" i="12"/>
  <c r="K91" i="12"/>
  <c r="M91" i="12"/>
  <c r="O91" i="12"/>
  <c r="Q91" i="12"/>
  <c r="V91" i="12"/>
  <c r="G99" i="12"/>
  <c r="I99" i="12"/>
  <c r="K99" i="12"/>
  <c r="M99" i="12"/>
  <c r="O99" i="12"/>
  <c r="Q99" i="12"/>
  <c r="V99" i="12"/>
  <c r="G106" i="12"/>
  <c r="M106" i="12" s="1"/>
  <c r="I106" i="12"/>
  <c r="K106" i="12"/>
  <c r="O106" i="12"/>
  <c r="Q106" i="12"/>
  <c r="V106" i="12"/>
  <c r="G114" i="12"/>
  <c r="M114" i="12" s="1"/>
  <c r="I114" i="12"/>
  <c r="K114" i="12"/>
  <c r="O114" i="12"/>
  <c r="Q114" i="12"/>
  <c r="V114" i="12"/>
  <c r="G116" i="12"/>
  <c r="I116" i="12"/>
  <c r="K116" i="12"/>
  <c r="M116" i="12"/>
  <c r="O116" i="12"/>
  <c r="Q116" i="12"/>
  <c r="V116" i="12"/>
  <c r="G118" i="12"/>
  <c r="M118" i="12" s="1"/>
  <c r="I118" i="12"/>
  <c r="K118" i="12"/>
  <c r="O118" i="12"/>
  <c r="Q118" i="12"/>
  <c r="V118" i="12"/>
  <c r="G121" i="12"/>
  <c r="I121" i="12"/>
  <c r="K121" i="12"/>
  <c r="M121" i="12"/>
  <c r="O121" i="12"/>
  <c r="Q121" i="12"/>
  <c r="V121" i="12"/>
  <c r="G122" i="12"/>
  <c r="I122" i="12"/>
  <c r="K122" i="12"/>
  <c r="M122" i="12"/>
  <c r="O122" i="12"/>
  <c r="Q122" i="12"/>
  <c r="V122" i="12"/>
  <c r="G125" i="12"/>
  <c r="I125" i="12"/>
  <c r="K125" i="12"/>
  <c r="M125" i="12"/>
  <c r="O125" i="12"/>
  <c r="Q125" i="12"/>
  <c r="V125" i="12"/>
  <c r="G128" i="12"/>
  <c r="I128" i="12"/>
  <c r="I127" i="12" s="1"/>
  <c r="K128" i="12"/>
  <c r="K127" i="12" s="1"/>
  <c r="M128" i="12"/>
  <c r="O128" i="12"/>
  <c r="O127" i="12" s="1"/>
  <c r="Q128" i="12"/>
  <c r="Q127" i="12" s="1"/>
  <c r="V128" i="12"/>
  <c r="V127" i="12" s="1"/>
  <c r="G133" i="12"/>
  <c r="G127" i="12" s="1"/>
  <c r="I133" i="12"/>
  <c r="K133" i="12"/>
  <c r="O133" i="12"/>
  <c r="Q133" i="12"/>
  <c r="V133" i="12"/>
  <c r="G136" i="12"/>
  <c r="M136" i="12" s="1"/>
  <c r="I136" i="12"/>
  <c r="K136" i="12"/>
  <c r="O136" i="12"/>
  <c r="Q136" i="12"/>
  <c r="V136" i="12"/>
  <c r="G139" i="12"/>
  <c r="I139" i="12"/>
  <c r="K139" i="12"/>
  <c r="M139" i="12"/>
  <c r="O139" i="12"/>
  <c r="Q139" i="12"/>
  <c r="V139" i="12"/>
  <c r="G145" i="12"/>
  <c r="M145" i="12" s="1"/>
  <c r="I145" i="12"/>
  <c r="K145" i="12"/>
  <c r="O145" i="12"/>
  <c r="Q145" i="12"/>
  <c r="V145" i="12"/>
  <c r="G148" i="12"/>
  <c r="I148" i="12"/>
  <c r="K148" i="12"/>
  <c r="M148" i="12"/>
  <c r="O148" i="12"/>
  <c r="Q148" i="12"/>
  <c r="V148" i="12"/>
  <c r="G154" i="12"/>
  <c r="I154" i="12"/>
  <c r="K154" i="12"/>
  <c r="M154" i="12"/>
  <c r="O154" i="12"/>
  <c r="Q154" i="12"/>
  <c r="V154" i="12"/>
  <c r="G158" i="12"/>
  <c r="I158" i="12"/>
  <c r="K158" i="12"/>
  <c r="M158" i="12"/>
  <c r="O158" i="12"/>
  <c r="Q158" i="12"/>
  <c r="V158" i="12"/>
  <c r="G161" i="12"/>
  <c r="I161" i="12"/>
  <c r="K161" i="12"/>
  <c r="M161" i="12"/>
  <c r="O161" i="12"/>
  <c r="Q161" i="12"/>
  <c r="V161" i="12"/>
  <c r="G165" i="12"/>
  <c r="I165" i="12"/>
  <c r="K165" i="12"/>
  <c r="M165" i="12"/>
  <c r="O165" i="12"/>
  <c r="Q165" i="12"/>
  <c r="V165" i="12"/>
  <c r="G169" i="12"/>
  <c r="M169" i="12" s="1"/>
  <c r="I169" i="12"/>
  <c r="K169" i="12"/>
  <c r="O169" i="12"/>
  <c r="Q169" i="12"/>
  <c r="V169" i="12"/>
  <c r="G173" i="12"/>
  <c r="M173" i="12" s="1"/>
  <c r="I173" i="12"/>
  <c r="K173" i="12"/>
  <c r="O173" i="12"/>
  <c r="Q173" i="12"/>
  <c r="V173" i="12"/>
  <c r="G176" i="12"/>
  <c r="M176" i="12" s="1"/>
  <c r="I176" i="12"/>
  <c r="K176" i="12"/>
  <c r="O176" i="12"/>
  <c r="Q176" i="12"/>
  <c r="V176" i="12"/>
  <c r="G179" i="12"/>
  <c r="I179" i="12"/>
  <c r="K179" i="12"/>
  <c r="M179" i="12"/>
  <c r="O179" i="12"/>
  <c r="Q179" i="12"/>
  <c r="V179" i="12"/>
  <c r="G182" i="12"/>
  <c r="I182" i="12"/>
  <c r="K182" i="12"/>
  <c r="M182" i="12"/>
  <c r="O182" i="12"/>
  <c r="Q182" i="12"/>
  <c r="V182" i="12"/>
  <c r="G187" i="12"/>
  <c r="I187" i="12"/>
  <c r="K187" i="12"/>
  <c r="M187" i="12"/>
  <c r="O187" i="12"/>
  <c r="Q187" i="12"/>
  <c r="V187" i="12"/>
  <c r="G190" i="12"/>
  <c r="I190" i="12"/>
  <c r="K190" i="12"/>
  <c r="M190" i="12"/>
  <c r="O190" i="12"/>
  <c r="Q190" i="12"/>
  <c r="V190" i="12"/>
  <c r="G193" i="12"/>
  <c r="I193" i="12"/>
  <c r="K193" i="12"/>
  <c r="M193" i="12"/>
  <c r="O193" i="12"/>
  <c r="Q193" i="12"/>
  <c r="V193" i="12"/>
  <c r="G196" i="12"/>
  <c r="M196" i="12" s="1"/>
  <c r="I196" i="12"/>
  <c r="K196" i="12"/>
  <c r="O196" i="12"/>
  <c r="Q196" i="12"/>
  <c r="V196" i="12"/>
  <c r="G199" i="12"/>
  <c r="I199" i="12"/>
  <c r="K199" i="12"/>
  <c r="M199" i="12"/>
  <c r="O199" i="12"/>
  <c r="Q199" i="12"/>
  <c r="V199" i="12"/>
  <c r="G202" i="12"/>
  <c r="M202" i="12" s="1"/>
  <c r="I202" i="12"/>
  <c r="K202" i="12"/>
  <c r="O202" i="12"/>
  <c r="Q202" i="12"/>
  <c r="V202" i="12"/>
  <c r="G205" i="12"/>
  <c r="I205" i="12"/>
  <c r="K205" i="12"/>
  <c r="M205" i="12"/>
  <c r="O205" i="12"/>
  <c r="Q205" i="12"/>
  <c r="V205" i="12"/>
  <c r="G208" i="12"/>
  <c r="I208" i="12"/>
  <c r="K208" i="12"/>
  <c r="M208" i="12"/>
  <c r="O208" i="12"/>
  <c r="Q208" i="12"/>
  <c r="V208" i="12"/>
  <c r="G210" i="12"/>
  <c r="I210" i="12"/>
  <c r="K210" i="12"/>
  <c r="M210" i="12"/>
  <c r="O210" i="12"/>
  <c r="Q210" i="12"/>
  <c r="V210" i="12"/>
  <c r="G212" i="12"/>
  <c r="M212" i="12" s="1"/>
  <c r="I212" i="12"/>
  <c r="K212" i="12"/>
  <c r="O212" i="12"/>
  <c r="Q212" i="12"/>
  <c r="V212" i="12"/>
  <c r="G214" i="12"/>
  <c r="M214" i="12" s="1"/>
  <c r="I214" i="12"/>
  <c r="K214" i="12"/>
  <c r="O214" i="12"/>
  <c r="Q214" i="12"/>
  <c r="V214" i="12"/>
  <c r="G216" i="12"/>
  <c r="I216" i="12"/>
  <c r="K216" i="12"/>
  <c r="M216" i="12"/>
  <c r="O216" i="12"/>
  <c r="Q216" i="12"/>
  <c r="V216" i="12"/>
  <c r="G220" i="12"/>
  <c r="G219" i="12" s="1"/>
  <c r="I220" i="12"/>
  <c r="I219" i="12" s="1"/>
  <c r="K220" i="12"/>
  <c r="K219" i="12" s="1"/>
  <c r="M220" i="12"/>
  <c r="M219" i="12" s="1"/>
  <c r="O220" i="12"/>
  <c r="O219" i="12" s="1"/>
  <c r="Q220" i="12"/>
  <c r="Q219" i="12" s="1"/>
  <c r="V220" i="12"/>
  <c r="V219" i="12" s="1"/>
  <c r="G226" i="12"/>
  <c r="I226" i="12"/>
  <c r="K226" i="12"/>
  <c r="O226" i="12"/>
  <c r="G227" i="12"/>
  <c r="I227" i="12"/>
  <c r="K227" i="12"/>
  <c r="M227" i="12"/>
  <c r="O227" i="12"/>
  <c r="Q227" i="12"/>
  <c r="Q226" i="12" s="1"/>
  <c r="V227" i="12"/>
  <c r="V226" i="12" s="1"/>
  <c r="G228" i="12"/>
  <c r="M228" i="12" s="1"/>
  <c r="M226" i="12" s="1"/>
  <c r="I228" i="12"/>
  <c r="K228" i="12"/>
  <c r="O228" i="12"/>
  <c r="Q228" i="12"/>
  <c r="V228" i="12"/>
  <c r="G230" i="12"/>
  <c r="G229" i="12" s="1"/>
  <c r="I230" i="12"/>
  <c r="I229" i="12" s="1"/>
  <c r="K230" i="12"/>
  <c r="K229" i="12" s="1"/>
  <c r="O230" i="12"/>
  <c r="O229" i="12" s="1"/>
  <c r="Q230" i="12"/>
  <c r="Q229" i="12" s="1"/>
  <c r="V230" i="12"/>
  <c r="V229" i="12" s="1"/>
  <c r="G233" i="12"/>
  <c r="G234" i="12"/>
  <c r="I234" i="12"/>
  <c r="K234" i="12"/>
  <c r="K233" i="12" s="1"/>
  <c r="M234" i="12"/>
  <c r="O234" i="12"/>
  <c r="O233" i="12" s="1"/>
  <c r="Q234" i="12"/>
  <c r="Q233" i="12" s="1"/>
  <c r="V234" i="12"/>
  <c r="V233" i="12" s="1"/>
  <c r="G237" i="12"/>
  <c r="M237" i="12" s="1"/>
  <c r="I237" i="12"/>
  <c r="K237" i="12"/>
  <c r="O237" i="12"/>
  <c r="Q237" i="12"/>
  <c r="V237" i="12"/>
  <c r="G239" i="12"/>
  <c r="I239" i="12"/>
  <c r="I233" i="12" s="1"/>
  <c r="K239" i="12"/>
  <c r="M239" i="12"/>
  <c r="O239" i="12"/>
  <c r="Q239" i="12"/>
  <c r="V239" i="12"/>
  <c r="G242" i="12"/>
  <c r="I242" i="12"/>
  <c r="K242" i="12"/>
  <c r="M242" i="12"/>
  <c r="O242" i="12"/>
  <c r="Q242" i="12"/>
  <c r="V242" i="12"/>
  <c r="G245" i="12"/>
  <c r="I245" i="12"/>
  <c r="K245" i="12"/>
  <c r="M245" i="12"/>
  <c r="O245" i="12"/>
  <c r="Q245" i="12"/>
  <c r="V245" i="12"/>
  <c r="G248" i="12"/>
  <c r="I248" i="12"/>
  <c r="K248" i="12"/>
  <c r="M248" i="12"/>
  <c r="O248" i="12"/>
  <c r="Q248" i="12"/>
  <c r="V248" i="12"/>
  <c r="G251" i="12"/>
  <c r="I251" i="12"/>
  <c r="K251" i="12"/>
  <c r="M251" i="12"/>
  <c r="O251" i="12"/>
  <c r="Q251" i="12"/>
  <c r="V251" i="12"/>
  <c r="G254" i="12"/>
  <c r="I254" i="12"/>
  <c r="K254" i="12"/>
  <c r="M254" i="12"/>
  <c r="O254" i="12"/>
  <c r="Q254" i="12"/>
  <c r="V254" i="12"/>
  <c r="G257" i="12"/>
  <c r="M257" i="12" s="1"/>
  <c r="I257" i="12"/>
  <c r="K257" i="12"/>
  <c r="O257" i="12"/>
  <c r="Q257" i="12"/>
  <c r="V257" i="12"/>
  <c r="G259" i="12"/>
  <c r="M259" i="12" s="1"/>
  <c r="I259" i="12"/>
  <c r="K259" i="12"/>
  <c r="O259" i="12"/>
  <c r="Q259" i="12"/>
  <c r="V259" i="12"/>
  <c r="G262" i="12"/>
  <c r="I262" i="12"/>
  <c r="K262" i="12"/>
  <c r="M262" i="12"/>
  <c r="O262" i="12"/>
  <c r="Q262" i="12"/>
  <c r="V262" i="12"/>
  <c r="G265" i="12"/>
  <c r="I265" i="12"/>
  <c r="K265" i="12"/>
  <c r="M265" i="12"/>
  <c r="O265" i="12"/>
  <c r="Q265" i="12"/>
  <c r="V265" i="12"/>
  <c r="G266" i="12"/>
  <c r="I266" i="12"/>
  <c r="K266" i="12"/>
  <c r="M266" i="12"/>
  <c r="O266" i="12"/>
  <c r="Q266" i="12"/>
  <c r="V266" i="12"/>
  <c r="G267" i="12"/>
  <c r="I267" i="12"/>
  <c r="K267" i="12"/>
  <c r="M267" i="12"/>
  <c r="O267" i="12"/>
  <c r="Q267" i="12"/>
  <c r="V267" i="12"/>
  <c r="G268" i="12"/>
  <c r="I268" i="12"/>
  <c r="K268" i="12"/>
  <c r="M268" i="12"/>
  <c r="O268" i="12"/>
  <c r="Q268" i="12"/>
  <c r="V268" i="12"/>
  <c r="G269" i="12"/>
  <c r="M269" i="12" s="1"/>
  <c r="I269" i="12"/>
  <c r="K269" i="12"/>
  <c r="O269" i="12"/>
  <c r="Q269" i="12"/>
  <c r="V269" i="12"/>
  <c r="G270" i="12"/>
  <c r="I270" i="12"/>
  <c r="K270" i="12"/>
  <c r="M270" i="12"/>
  <c r="O270" i="12"/>
  <c r="Q270" i="12"/>
  <c r="V270" i="12"/>
  <c r="G271" i="12"/>
  <c r="M271" i="12" s="1"/>
  <c r="I271" i="12"/>
  <c r="K271" i="12"/>
  <c r="O271" i="12"/>
  <c r="Q271" i="12"/>
  <c r="V271" i="12"/>
  <c r="G272" i="12"/>
  <c r="G273" i="12"/>
  <c r="I273" i="12"/>
  <c r="I272" i="12" s="1"/>
  <c r="K273" i="12"/>
  <c r="K272" i="12" s="1"/>
  <c r="M273" i="12"/>
  <c r="M272" i="12" s="1"/>
  <c r="O273" i="12"/>
  <c r="O272" i="12" s="1"/>
  <c r="Q273" i="12"/>
  <c r="Q272" i="12" s="1"/>
  <c r="V273" i="12"/>
  <c r="V272" i="12" s="1"/>
  <c r="G275" i="12"/>
  <c r="G274" i="12" s="1"/>
  <c r="I275" i="12"/>
  <c r="I274" i="12" s="1"/>
  <c r="K275" i="12"/>
  <c r="K274" i="12" s="1"/>
  <c r="O275" i="12"/>
  <c r="O274" i="12" s="1"/>
  <c r="Q275" i="12"/>
  <c r="Q274" i="12" s="1"/>
  <c r="V275" i="12"/>
  <c r="V274" i="12" s="1"/>
  <c r="G277" i="12"/>
  <c r="M277" i="12" s="1"/>
  <c r="I277" i="12"/>
  <c r="K277" i="12"/>
  <c r="O277" i="12"/>
  <c r="Q277" i="12"/>
  <c r="V277" i="12"/>
  <c r="G279" i="12"/>
  <c r="I279" i="12"/>
  <c r="K279" i="12"/>
  <c r="M279" i="12"/>
  <c r="O279" i="12"/>
  <c r="Q279" i="12"/>
  <c r="V279" i="12"/>
  <c r="G281" i="12"/>
  <c r="M281" i="12" s="1"/>
  <c r="I281" i="12"/>
  <c r="K281" i="12"/>
  <c r="O281" i="12"/>
  <c r="Q281" i="12"/>
  <c r="V281" i="12"/>
  <c r="G282" i="12"/>
  <c r="I282" i="12"/>
  <c r="K282" i="12"/>
  <c r="M282" i="12"/>
  <c r="O282" i="12"/>
  <c r="Q282" i="12"/>
  <c r="V282" i="12"/>
  <c r="I283" i="12"/>
  <c r="K283" i="12"/>
  <c r="G284" i="12"/>
  <c r="I284" i="12"/>
  <c r="K284" i="12"/>
  <c r="M284" i="12"/>
  <c r="O284" i="12"/>
  <c r="Q284" i="12"/>
  <c r="Q283" i="12" s="1"/>
  <c r="V284" i="12"/>
  <c r="V283" i="12" s="1"/>
  <c r="G285" i="12"/>
  <c r="M285" i="12" s="1"/>
  <c r="I285" i="12"/>
  <c r="K285" i="12"/>
  <c r="O285" i="12"/>
  <c r="Q285" i="12"/>
  <c r="V285" i="12"/>
  <c r="G286" i="12"/>
  <c r="I286" i="12"/>
  <c r="K286" i="12"/>
  <c r="M286" i="12"/>
  <c r="O286" i="12"/>
  <c r="Q286" i="12"/>
  <c r="V286" i="12"/>
  <c r="G287" i="12"/>
  <c r="M287" i="12" s="1"/>
  <c r="I287" i="12"/>
  <c r="K287" i="12"/>
  <c r="O287" i="12"/>
  <c r="O283" i="12" s="1"/>
  <c r="Q287" i="12"/>
  <c r="V287" i="12"/>
  <c r="G288" i="12"/>
  <c r="M288" i="12" s="1"/>
  <c r="I288" i="12"/>
  <c r="K288" i="12"/>
  <c r="O288" i="12"/>
  <c r="Q288" i="12"/>
  <c r="V288" i="12"/>
  <c r="G289" i="12"/>
  <c r="I289" i="12"/>
  <c r="K289" i="12"/>
  <c r="M289" i="12"/>
  <c r="O289" i="12"/>
  <c r="Q289" i="12"/>
  <c r="V289" i="12"/>
  <c r="G290" i="12"/>
  <c r="G291" i="12"/>
  <c r="I291" i="12"/>
  <c r="I290" i="12" s="1"/>
  <c r="K291" i="12"/>
  <c r="K290" i="12" s="1"/>
  <c r="M291" i="12"/>
  <c r="M290" i="12" s="1"/>
  <c r="O291" i="12"/>
  <c r="O290" i="12" s="1"/>
  <c r="Q291" i="12"/>
  <c r="Q290" i="12" s="1"/>
  <c r="V291" i="12"/>
  <c r="V290" i="12" s="1"/>
  <c r="G292" i="12"/>
  <c r="I292" i="12"/>
  <c r="K292" i="12"/>
  <c r="M292" i="12"/>
  <c r="O292" i="12"/>
  <c r="Q292" i="12"/>
  <c r="V292" i="12"/>
  <c r="AE294" i="12"/>
  <c r="I20" i="1"/>
  <c r="I19" i="1"/>
  <c r="I18" i="1"/>
  <c r="I17" i="1"/>
  <c r="I16" i="1"/>
  <c r="I67" i="1"/>
  <c r="J53" i="1" s="1"/>
  <c r="F44" i="1"/>
  <c r="G23" i="1" s="1"/>
  <c r="G44" i="1"/>
  <c r="G25" i="1" s="1"/>
  <c r="A25" i="1" s="1"/>
  <c r="H43" i="1"/>
  <c r="I43" i="1" s="1"/>
  <c r="H42" i="1"/>
  <c r="I42" i="1" s="1"/>
  <c r="H41" i="1"/>
  <c r="I41" i="1" s="1"/>
  <c r="H40" i="1"/>
  <c r="I40" i="1" s="1"/>
  <c r="H39" i="1"/>
  <c r="H44" i="1" s="1"/>
  <c r="J63" i="1" l="1"/>
  <c r="J64" i="1"/>
  <c r="J62" i="1"/>
  <c r="J61" i="1"/>
  <c r="J65" i="1"/>
  <c r="J60" i="1"/>
  <c r="J66" i="1"/>
  <c r="J59" i="1"/>
  <c r="J54" i="1"/>
  <c r="J52" i="1"/>
  <c r="J55" i="1"/>
  <c r="J51" i="1"/>
  <c r="J57" i="1"/>
  <c r="J56" i="1"/>
  <c r="J58" i="1"/>
  <c r="A26" i="1"/>
  <c r="G26" i="1"/>
  <c r="A23" i="1"/>
  <c r="G28" i="1"/>
  <c r="M82" i="13"/>
  <c r="M59" i="13"/>
  <c r="AF93" i="13"/>
  <c r="M9" i="13"/>
  <c r="M8" i="13" s="1"/>
  <c r="G82" i="13"/>
  <c r="M83" i="12"/>
  <c r="M283" i="12"/>
  <c r="M233" i="12"/>
  <c r="M39" i="12"/>
  <c r="M275" i="12"/>
  <c r="M274" i="12" s="1"/>
  <c r="M230" i="12"/>
  <c r="M229" i="12" s="1"/>
  <c r="M133" i="12"/>
  <c r="M127" i="12" s="1"/>
  <c r="M70" i="12"/>
  <c r="M65" i="12" s="1"/>
  <c r="G283" i="12"/>
  <c r="I39" i="1"/>
  <c r="I44" i="1" s="1"/>
  <c r="I21" i="1"/>
  <c r="J28" i="1"/>
  <c r="J26" i="1"/>
  <c r="G38" i="1"/>
  <c r="F38" i="1"/>
  <c r="J23" i="1"/>
  <c r="J24" i="1"/>
  <c r="J25" i="1"/>
  <c r="J27" i="1"/>
  <c r="E24" i="1"/>
  <c r="E26" i="1"/>
  <c r="J67" i="1" l="1"/>
  <c r="A24" i="1"/>
  <c r="G24" i="1"/>
  <c r="A27" i="1" s="1"/>
  <c r="J43" i="1"/>
  <c r="J40" i="1"/>
  <c r="J42" i="1"/>
  <c r="J41" i="1"/>
  <c r="J39" i="1"/>
  <c r="J44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Klus</author>
  </authors>
  <commentList>
    <comment ref="S6" authorId="0" shapeId="0" xr:uid="{F453FC72-1732-40D9-A943-EC26A3CEDC8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B24EE39-3046-45D3-A1E8-AAF9E324F62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Klus</author>
  </authors>
  <commentList>
    <comment ref="S6" authorId="0" shapeId="0" xr:uid="{38FF62E2-6DD6-4CFC-8009-1B5E1AC9F37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4CF5B69-CA5E-4FD8-92EB-ED16988FE1F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<sst xmlns="http://schemas.openxmlformats.org/spreadsheetml/2006/main" count="1903" uniqueCount="643">
  <si>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</si>
  <si>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</si>
  <si>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</si>
  <si>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</si>
  <si>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</si>
  <si>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</si>
  <si>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</si>
  <si>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</si>
  <si>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</si>
  <si>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</si>
  <si>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</si>
  <si>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</si>
  <si>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</si>
  <si>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</si>
  <si>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</si>
  <si>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</si>
  <si>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</si>
  <si>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</si>
  <si>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</si>
  <si>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</si>
  <si>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</si>
  <si>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</si>
  <si>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</si>
  <si>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</si>
  <si>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</si>
  <si>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</si>
  <si>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</si>
  <si>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</si>
  <si>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</si>
  <si>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</si>
  <si>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</si>
  <si>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</si>
  <si>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</si>
  <si>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</si>
  <si>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</si>
  <si>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</si>
  <si>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</si>
  <si>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</si>
  <si>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</si>
  <si>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</si>
  <si>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</si>
  <si>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</si>
  <si>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</si>
  <si>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Pavel Klus</t>
  </si>
  <si>
    <t>042</t>
  </si>
  <si>
    <t>Parkovací stání na ul. Masyrykova v Bohumíně</t>
  </si>
  <si>
    <t>Město Bohumín</t>
  </si>
  <si>
    <t>Masarykova 158</t>
  </si>
  <si>
    <t>Bohumín-Nový Bohumín</t>
  </si>
  <si>
    <t>73581</t>
  </si>
  <si>
    <t>00297569</t>
  </si>
  <si>
    <t>CZ00297569</t>
  </si>
  <si>
    <t>Stavba</t>
  </si>
  <si>
    <t>SO 01</t>
  </si>
  <si>
    <t>Parkoviště</t>
  </si>
  <si>
    <t>1</t>
  </si>
  <si>
    <t>rozpočet Parkoviště</t>
  </si>
  <si>
    <t>SO 02</t>
  </si>
  <si>
    <t>Veřejné osvětlení</t>
  </si>
  <si>
    <t>2</t>
  </si>
  <si>
    <t>Rozpočet VO</t>
  </si>
  <si>
    <t>Celkem za stavbu</t>
  </si>
  <si>
    <t>CZK</t>
  </si>
  <si>
    <t>Rekapitulace dílů</t>
  </si>
  <si>
    <t>Typ dílu</t>
  </si>
  <si>
    <t>Zemní práce</t>
  </si>
  <si>
    <t>11</t>
  </si>
  <si>
    <t>Přípravné a přidružené práce</t>
  </si>
  <si>
    <t>18</t>
  </si>
  <si>
    <t>Povrchové úpravy terénu</t>
  </si>
  <si>
    <t>21</t>
  </si>
  <si>
    <t>Úprava podloží a základ.spáry</t>
  </si>
  <si>
    <t>5</t>
  </si>
  <si>
    <t>Komunikace</t>
  </si>
  <si>
    <t>56</t>
  </si>
  <si>
    <t>Podkladní vrstvy komunikací, letišť a ploch</t>
  </si>
  <si>
    <t>8</t>
  </si>
  <si>
    <t>Trubní vedení</t>
  </si>
  <si>
    <t>91</t>
  </si>
  <si>
    <t>Doplňující práce na komunikaci</t>
  </si>
  <si>
    <t>96</t>
  </si>
  <si>
    <t>Bourání konstrukcí</t>
  </si>
  <si>
    <t>99</t>
  </si>
  <si>
    <t>Přesuny hmot a sutí</t>
  </si>
  <si>
    <t>767</t>
  </si>
  <si>
    <t>Konstrukce zámečnické</t>
  </si>
  <si>
    <t>M21</t>
  </si>
  <si>
    <t>Elektromontáže</t>
  </si>
  <si>
    <t>M46</t>
  </si>
  <si>
    <t>Zemní práce při montážích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</si>
  <si>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</si>
  <si>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</si>
  <si>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</si>
  <si>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</si>
  <si>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</si>
  <si>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</si>
  <si>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</si>
  <si>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</si>
  <si>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</si>
  <si>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</si>
  <si>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</si>
  <si>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</si>
  <si>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</si>
  <si>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</si>
  <si>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</si>
  <si>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</si>
  <si>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</si>
  <si>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</si>
  <si>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</si>
  <si>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</si>
  <si>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</si>
  <si>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</si>
  <si>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</si>
  <si>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</si>
  <si>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</si>
  <si>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</si>
  <si>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</si>
  <si>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</si>
  <si>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</si>
  <si>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</si>
  <si>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</si>
  <si>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</si>
  <si>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111201101R00</t>
  </si>
  <si>
    <t>Odstranění křovin i s kořeny na ploše do 1000 m2</t>
  </si>
  <si>
    <t>m2</t>
  </si>
  <si>
    <t>RTS 19/ II</t>
  </si>
  <si>
    <t>Práce</t>
  </si>
  <si>
    <t>POL1_1</t>
  </si>
  <si>
    <t xml:space="preserve">"viz. TZ a situace stavby"58 : </t>
  </si>
  <si>
    <t>VV</t>
  </si>
  <si>
    <t>58</t>
  </si>
  <si>
    <t>112101104R00</t>
  </si>
  <si>
    <t>Kácení stromů listnatých o průměru kmene 70-90 cm</t>
  </si>
  <si>
    <t>kus</t>
  </si>
  <si>
    <t>112201104R00</t>
  </si>
  <si>
    <t>Odstranění pařezů pod úrovní, o průměru 70 - 90 cm</t>
  </si>
  <si>
    <t>113106121R00</t>
  </si>
  <si>
    <t>Rozebrání dlažeb z betonových dlaždic na sucho</t>
  </si>
  <si>
    <t xml:space="preserve">"viz. situace stavby"109 : </t>
  </si>
  <si>
    <t>109</t>
  </si>
  <si>
    <t>113107530R00</t>
  </si>
  <si>
    <t>Odstranění podkladu pl. 50 m2,kam.drcené tl.30 cm</t>
  </si>
  <si>
    <t>113151119R00</t>
  </si>
  <si>
    <t>Fréz.živič.krytu pl.do 500 m2,pruh do 75cm,tl.10cm</t>
  </si>
  <si>
    <t xml:space="preserve">"viz. situace stavby"17 : </t>
  </si>
  <si>
    <t>17</t>
  </si>
  <si>
    <t>113202111R00</t>
  </si>
  <si>
    <t>Vytrhání obrub obrubníků silničních</t>
  </si>
  <si>
    <t>m</t>
  </si>
  <si>
    <t xml:space="preserve">"viz. TZa situace stavby- obrubník KS3"18 : </t>
  </si>
  <si>
    <t xml:space="preserve">"kamenný obrubník"36 : </t>
  </si>
  <si>
    <t xml:space="preserve">Součet : </t>
  </si>
  <si>
    <t>54</t>
  </si>
  <si>
    <t>120901121R00</t>
  </si>
  <si>
    <t>Bourání konstrukcí z prostého betonu v odkopávkách</t>
  </si>
  <si>
    <t>m3</t>
  </si>
  <si>
    <t xml:space="preserve">"viz. situace stavby"920*0,65*0,03 : </t>
  </si>
  <si>
    <t xml:space="preserve">"pro výměnnou vrstvu"920*0,25*0,03 : </t>
  </si>
  <si>
    <t>24,84</t>
  </si>
  <si>
    <t>120901123R00</t>
  </si>
  <si>
    <t>Bourání konstrukcí ze železobetonu v odkopávkách</t>
  </si>
  <si>
    <t xml:space="preserve">"viz. situace stavby"920*0,65*0,02 : </t>
  </si>
  <si>
    <t xml:space="preserve">"pro výměnnou vrstvu"920*0,25*0,02 : </t>
  </si>
  <si>
    <t>16,56</t>
  </si>
  <si>
    <t>122301101R00</t>
  </si>
  <si>
    <t>Odkopávky nezapažené v hor. 4 do 100 m3</t>
  </si>
  <si>
    <t xml:space="preserve">"viz. situace stavby"920*0,65*0,75 : </t>
  </si>
  <si>
    <t xml:space="preserve">"pro výměnnou vrstvu"920*0,25*0,75 : </t>
  </si>
  <si>
    <t>621</t>
  </si>
  <si>
    <t>122301109R00</t>
  </si>
  <si>
    <t>Příplatek za lepivost - odkopávky v hor. 4</t>
  </si>
  <si>
    <t>139601103R00</t>
  </si>
  <si>
    <t>Ruční výkop jam, rýh a šachet v hornině tř. 4</t>
  </si>
  <si>
    <t xml:space="preserve">"viz. situace stavby"920*0,65*0,2 : </t>
  </si>
  <si>
    <t xml:space="preserve">"pro výměnnou vrstvu"920*0,25*0,2 : </t>
  </si>
  <si>
    <t>165,6</t>
  </si>
  <si>
    <t>132303303R00</t>
  </si>
  <si>
    <t>Hloubení rýh pro drény, hloubky do 1,1 m, v hor.4</t>
  </si>
  <si>
    <t xml:space="preserve">"pro drenáž"103+24 : </t>
  </si>
  <si>
    <t>127</t>
  </si>
  <si>
    <t>162701105R00</t>
  </si>
  <si>
    <t>Vodorovné přemístění výkopku z hor.1-4 do 10000 m</t>
  </si>
  <si>
    <t xml:space="preserve">920*0,25+598+127 : </t>
  </si>
  <si>
    <t>955</t>
  </si>
  <si>
    <t>162701109R00</t>
  </si>
  <si>
    <t>Příplatek k vod. přemístění hor.1-4 za další 1 km</t>
  </si>
  <si>
    <t xml:space="preserve">"do 15 km"955*5 : </t>
  </si>
  <si>
    <t>4775</t>
  </si>
  <si>
    <t>167101102R00</t>
  </si>
  <si>
    <t>Nakládání výkopku z hor.1-4 v množství nad 100 m3</t>
  </si>
  <si>
    <t>171201201R00</t>
  </si>
  <si>
    <t>Uložení sypaniny na skl.-sypanina na výšku přes 2m</t>
  </si>
  <si>
    <t>199000005R00</t>
  </si>
  <si>
    <t>Poplatek za skládku zeminy 1- 4</t>
  </si>
  <si>
    <t>t</t>
  </si>
  <si>
    <t xml:space="preserve">955*1,8 : </t>
  </si>
  <si>
    <t>1719</t>
  </si>
  <si>
    <t>180402111R00</t>
  </si>
  <si>
    <t>Založení trávníku parkového výsevem v rovině</t>
  </si>
  <si>
    <t>00572400R</t>
  </si>
  <si>
    <t>Směs travní parková I. běžná zátěž PROFI á 25 kg</t>
  </si>
  <si>
    <t>kg</t>
  </si>
  <si>
    <t>SPCM</t>
  </si>
  <si>
    <t>Specifikace</t>
  </si>
  <si>
    <t>POL3_0</t>
  </si>
  <si>
    <t>181301101R00</t>
  </si>
  <si>
    <t>Rozprostření ornice, rovina, tl. do 10 cm do 500m2</t>
  </si>
  <si>
    <t>182001111R00</t>
  </si>
  <si>
    <t>Plošná úprava terénu, nerovnosti do 10 cm v rovině</t>
  </si>
  <si>
    <t>183402111R00</t>
  </si>
  <si>
    <t>Rozrušení půdy do 15 cm v rovině/svah 1:5</t>
  </si>
  <si>
    <t>183403153R00</t>
  </si>
  <si>
    <t>Obdělání půdy hrabáním, v rovině</t>
  </si>
  <si>
    <t>979087212R00</t>
  </si>
  <si>
    <t>Nakládání suti na dopravní prostředky - komunikace</t>
  </si>
  <si>
    <t>Přesun suti</t>
  </si>
  <si>
    <t>POL8_</t>
  </si>
  <si>
    <t>979081111R00</t>
  </si>
  <si>
    <t>Odvoz suti a vybour. hmot na skládku do 1 km</t>
  </si>
  <si>
    <t>Včetně naložení na dopravní prostředek a složení na skládku, bez poplatku za skládku.</t>
  </si>
  <si>
    <t>POP</t>
  </si>
  <si>
    <t>979081121R00</t>
  </si>
  <si>
    <t>Příplatek k odvozu za každý další 1 km</t>
  </si>
  <si>
    <t>979990001R00</t>
  </si>
  <si>
    <t>Poplatek za skládku stavební suti</t>
  </si>
  <si>
    <t>979990113R00</t>
  </si>
  <si>
    <t>Poplatek za skládku suti-obal.kam-asfalt nad 30x30</t>
  </si>
  <si>
    <t>POL1_</t>
  </si>
  <si>
    <t>10364200R</t>
  </si>
  <si>
    <t>Ornice pro pozemkové úpravy</t>
  </si>
  <si>
    <t>POL3_</t>
  </si>
  <si>
    <t xml:space="preserve">19*0,1 : </t>
  </si>
  <si>
    <t>1,9</t>
  </si>
  <si>
    <t>131100110RAD</t>
  </si>
  <si>
    <t>Hloubení zapažených jam v hornině1-4 pažení, odvoz do 15 km, uložení na skládku</t>
  </si>
  <si>
    <t>Agregovaná položka</t>
  </si>
  <si>
    <t>POL2_</t>
  </si>
  <si>
    <t xml:space="preserve">vsaky : </t>
  </si>
  <si>
    <t>VS1 : 2*1*3,5</t>
  </si>
  <si>
    <t>VS2 : 2*1*3,5</t>
  </si>
  <si>
    <t>VS3 : 2*1*3,5</t>
  </si>
  <si>
    <t>VS4 : 4*1*3,5</t>
  </si>
  <si>
    <t>VS5 : 3*1*3,5</t>
  </si>
  <si>
    <t>212572121R00</t>
  </si>
  <si>
    <t>Lože z kameniva drobného těženého</t>
  </si>
  <si>
    <t>Včetně vyčištění dna rýh.</t>
  </si>
  <si>
    <t>VS1 : 2*1*,2</t>
  </si>
  <si>
    <t>VS2 : 2*1*,2</t>
  </si>
  <si>
    <t>VS3 : 2*1*,2</t>
  </si>
  <si>
    <t>VS4 : 4*1*,2</t>
  </si>
  <si>
    <t>VS5 : 3*1*,2</t>
  </si>
  <si>
    <t>211571111R00</t>
  </si>
  <si>
    <t>Výplň odvodňovacích žeber štěrkopískem tříděným</t>
  </si>
  <si>
    <t>VS1 : 2*1*3,3</t>
  </si>
  <si>
    <t>VS2 : 2*1*3,3</t>
  </si>
  <si>
    <t>VS3 : 2*1*3,3</t>
  </si>
  <si>
    <t>VS4 : 4*1*3,3</t>
  </si>
  <si>
    <t>VS5 : 3*1*3,3</t>
  </si>
  <si>
    <t>213151121R00</t>
  </si>
  <si>
    <t>Obalení vsakovacích bloků geotextílií</t>
  </si>
  <si>
    <t>VS1-3 : (2+1+2+1)*3,5*3</t>
  </si>
  <si>
    <t>2*1*2*3</t>
  </si>
  <si>
    <t>VS4 : (4+1+4+1)*3,5</t>
  </si>
  <si>
    <t>4*1*2</t>
  </si>
  <si>
    <t>VS5 : (3+1+3+1)*3,5</t>
  </si>
  <si>
    <t>3*1*2</t>
  </si>
  <si>
    <t>69366198R</t>
  </si>
  <si>
    <t xml:space="preserve">Geotextilie </t>
  </si>
  <si>
    <t>Odkaz na mn. položky pořadí 34 : 152,00000*1,15</t>
  </si>
  <si>
    <t>199000002R00</t>
  </si>
  <si>
    <t>Poplatek za skládku horniny 1- 4</t>
  </si>
  <si>
    <t>Odkaz na mn. položky pořadí 31 : 45,50000</t>
  </si>
  <si>
    <t>211971110R00</t>
  </si>
  <si>
    <t>Opláštění žeber z geotextilie o sklonu do 1 : 2,5</t>
  </si>
  <si>
    <t xml:space="preserve">"drenáž"103*4*1,3 : </t>
  </si>
  <si>
    <t>535,6</t>
  </si>
  <si>
    <t>69366203R</t>
  </si>
  <si>
    <t>Geotextilie 400 g/m2 š. 200 cm PES</t>
  </si>
  <si>
    <t>212792112R00</t>
  </si>
  <si>
    <t>Montáž trativodů z flexibilních trubek, lože</t>
  </si>
  <si>
    <t xml:space="preserve">"vsakovací dren"103+24 : </t>
  </si>
  <si>
    <t>28611223.AR</t>
  </si>
  <si>
    <t>Trubka PVC drenážní flexibilní d 100 mm</t>
  </si>
  <si>
    <t>Odkaz na mn. položky pořadí 39 : 127,00000*1,03</t>
  </si>
  <si>
    <t>564251114R00</t>
  </si>
  <si>
    <t>Podklad ze štěrkopísku po zhutnění tloušťky 18 cm</t>
  </si>
  <si>
    <t xml:space="preserve">"viz. TZ a situace stavby- skladba parkoviště"415*1,1 : </t>
  </si>
  <si>
    <t xml:space="preserve">"parkoviště pro handicapované "91*1,1 : </t>
  </si>
  <si>
    <t>556,6</t>
  </si>
  <si>
    <t>564261111R00</t>
  </si>
  <si>
    <t>Podklad ze štěrkopísku po zhutnění tloušťky 20 cm</t>
  </si>
  <si>
    <t xml:space="preserve">"účelová komuikace"335 : </t>
  </si>
  <si>
    <t>335</t>
  </si>
  <si>
    <t>564801111R00</t>
  </si>
  <si>
    <t>Podklad ze štěrkodrti po zhutnění tloušťky 3 cm</t>
  </si>
  <si>
    <t xml:space="preserve">"viz. TZ a situace stavby-skladba chodníku"27 : </t>
  </si>
  <si>
    <t>27</t>
  </si>
  <si>
    <t>564801112R00</t>
  </si>
  <si>
    <t>Podklad ze štěrkodrti po zhutnění tloušťky 4 cm</t>
  </si>
  <si>
    <t xml:space="preserve">"parkoviště pro handicapované "91 : </t>
  </si>
  <si>
    <t xml:space="preserve">"viz. TZa  situace stavby - skladba parkoviště"415 : </t>
  </si>
  <si>
    <t xml:space="preserve">"účelová komunikace"335 : </t>
  </si>
  <si>
    <t>841</t>
  </si>
  <si>
    <t>564811111R00</t>
  </si>
  <si>
    <t>Podklad ze štěrkodrti po zhutnění tloušťky 5 cm</t>
  </si>
  <si>
    <t xml:space="preserve">"na záásyp zatr. dlažby - parkoviště"415 : </t>
  </si>
  <si>
    <t>415</t>
  </si>
  <si>
    <t>564861111RT4</t>
  </si>
  <si>
    <t>Podklad ze štěrkodrti po zhutnění tloušťky 20 cm štěrkodrť frakce 0-63 mm</t>
  </si>
  <si>
    <t xml:space="preserve">"viz. TZ a situace stavby-skldba parkoviště"415 : </t>
  </si>
  <si>
    <t xml:space="preserve">"skladba chodníku"27 : </t>
  </si>
  <si>
    <t>533</t>
  </si>
  <si>
    <t>565131111RT3</t>
  </si>
  <si>
    <t>Podklad z obal kamen. ACP 16+, š. do 3 m, tl. 5 cm plochy 101-200 m2</t>
  </si>
  <si>
    <t xml:space="preserve">"oprava stáv. asfaltového krytu "17 : </t>
  </si>
  <si>
    <t>631571005R00</t>
  </si>
  <si>
    <t>Násyp z kameniva těž. praného fr. 22-32 (kačírku)</t>
  </si>
  <si>
    <t xml:space="preserve">"viz. TZ a situace stavby"5+42+85 : </t>
  </si>
  <si>
    <t>132*,2</t>
  </si>
  <si>
    <t>573111111R00</t>
  </si>
  <si>
    <t>Postřik živičný infiltr.+ posyp, asfalt. 0,60kg/m2</t>
  </si>
  <si>
    <t xml:space="preserve">"oprava stáv. krytu"17 : </t>
  </si>
  <si>
    <t>573211111R00</t>
  </si>
  <si>
    <t>Postřik živičný spojovací z asfaltu 0,5-0,7 kg/m2</t>
  </si>
  <si>
    <t xml:space="preserve">"oprava stáv. asf. krytu"17 : </t>
  </si>
  <si>
    <t>577131111RT3</t>
  </si>
  <si>
    <t>Beton asfalt. ACO 11+ obrusný, š. do 3 m, tl. 4 cm plochy 101-200 m2</t>
  </si>
  <si>
    <t xml:space="preserve">"oprava st. asfaltového krytu"17 : </t>
  </si>
  <si>
    <t>596215021R00</t>
  </si>
  <si>
    <t>Kladení zámkové dlažby tl. 6 cm do drtě tl. 4 cm</t>
  </si>
  <si>
    <t xml:space="preserve">"viz. TZ a situace stvby-skladba chodníku"27 : </t>
  </si>
  <si>
    <t>59245020R</t>
  </si>
  <si>
    <t>Dlažba zámková 20x16,5x6 cm přírodní</t>
  </si>
  <si>
    <t xml:space="preserve">"viz. TZ a situace stavby - skladba chodníku"(27-0,6)*1,05 : </t>
  </si>
  <si>
    <t>27,72</t>
  </si>
  <si>
    <t>59245037R</t>
  </si>
  <si>
    <t>Dlažba zámková SLP 20x16,5x6 cm červená dlažba pro nevidomé</t>
  </si>
  <si>
    <t xml:space="preserve">"viz. TZ a situace stavby- skladba chodníku"1,5*0,4*1,05 : </t>
  </si>
  <si>
    <t>0,63</t>
  </si>
  <si>
    <t>596215041R00</t>
  </si>
  <si>
    <t>Kladení zámkové dlažby tl. 8 cm do drtě tl. 5 cm</t>
  </si>
  <si>
    <t xml:space="preserve">"viz. TZT a situace stvby - parkoviště pro handicapované "91 : </t>
  </si>
  <si>
    <t>426</t>
  </si>
  <si>
    <t>5924511910R</t>
  </si>
  <si>
    <t>Dlažba 20x20x8 cm přírodní</t>
  </si>
  <si>
    <t xml:space="preserve">"viz. TZT a situace stvby - parkoviště pro handicapované "(91-3,6-2,6)*1,05 : </t>
  </si>
  <si>
    <t>89,04</t>
  </si>
  <si>
    <t>592451187R</t>
  </si>
  <si>
    <t>Dlažba 8 cm přírodní</t>
  </si>
  <si>
    <t xml:space="preserve">"účelová komuikace"335*1,05 : </t>
  </si>
  <si>
    <t>351,75</t>
  </si>
  <si>
    <t>5924511911R</t>
  </si>
  <si>
    <t>Dlažba 20x20x8 cm červená</t>
  </si>
  <si>
    <t xml:space="preserve">"viz. TZT a situace stvby - parkoviště pro handicapované "3,6*1,05 : </t>
  </si>
  <si>
    <t>3,78</t>
  </si>
  <si>
    <t>592451158R</t>
  </si>
  <si>
    <t>Dlažba skladba 20x10x8 cm červená dlažba pro nevidomé</t>
  </si>
  <si>
    <t xml:space="preserve">"viz. TZT a situace stvby - parkoviště pro handicapované "2,6*1,05 : </t>
  </si>
  <si>
    <t>2,73</t>
  </si>
  <si>
    <t>596921113R00</t>
  </si>
  <si>
    <t>Kladení bet.veget. dlaždic,lože 30 mm,pl.do 500 m2</t>
  </si>
  <si>
    <t xml:space="preserve">"viz. TZ a situace stavby- skladba parkoviště "415 : </t>
  </si>
  <si>
    <t>592452570R</t>
  </si>
  <si>
    <t>Dlažba zatravňovací 20x20x8cm</t>
  </si>
  <si>
    <t xml:space="preserve">"viz. TZ a situace stavby- skladba parkoviště "(415-29,7)*1,05 : </t>
  </si>
  <si>
    <t>404,565</t>
  </si>
  <si>
    <t>592452572R</t>
  </si>
  <si>
    <t>Dlažba zatravňovací červená 20x20x8cm</t>
  </si>
  <si>
    <t xml:space="preserve">"viz. TZ a situace stavby- skladba parkoviště "29,7*1,05 : </t>
  </si>
  <si>
    <t>31,185</t>
  </si>
  <si>
    <t>4+18</t>
  </si>
  <si>
    <t>Předláždění st. dlažby : 4</t>
  </si>
  <si>
    <t>979054441R00</t>
  </si>
  <si>
    <t>Očištění vybour. dlaždic s výplní kamen. těženým</t>
  </si>
  <si>
    <t>Odkaz na mn. položky pořadí 63 : 22,00000</t>
  </si>
  <si>
    <t>Předláždění st. dlažby : 18</t>
  </si>
  <si>
    <t>639571311R00</t>
  </si>
  <si>
    <t>Textilie proti prorůstání 45g/m2</t>
  </si>
  <si>
    <t xml:space="preserve">132*1,3 : </t>
  </si>
  <si>
    <t>171,6</t>
  </si>
  <si>
    <t>564871111RT4</t>
  </si>
  <si>
    <t>Podklad ze štěrkodrti po zhutnění tloušťky 25 cm štěrkodrť frakce 0-63 mm</t>
  </si>
  <si>
    <t xml:space="preserve">"výměnná vrstva"335+27+101,1+456,5 : </t>
  </si>
  <si>
    <t xml:space="preserve">"chodník"27 : </t>
  </si>
  <si>
    <t>1281,6</t>
  </si>
  <si>
    <t>899331111R00</t>
  </si>
  <si>
    <t>Výšková úprava vstupu do 20 cm, zvýšení poklopu</t>
  </si>
  <si>
    <t>899431111R00</t>
  </si>
  <si>
    <t>Výšková úprava do 20 cm, zvýšení krytu šoupěte</t>
  </si>
  <si>
    <t>181101102R00</t>
  </si>
  <si>
    <t>Úprava pláně v zářezech v hor. 1-4, se zhutněním</t>
  </si>
  <si>
    <t xml:space="preserve">"viz. situace stavby"335+27+101,1+456,5+17+4+18 : </t>
  </si>
  <si>
    <t>958,6</t>
  </si>
  <si>
    <t>915711111R00</t>
  </si>
  <si>
    <t>Vodorovné značení dělicích čar 12 cm střík.barvou</t>
  </si>
  <si>
    <t xml:space="preserve">"viz. situace stavby "10 : </t>
  </si>
  <si>
    <t>10</t>
  </si>
  <si>
    <t>915721121R00</t>
  </si>
  <si>
    <t>Vodorovné značení stopčar,zeber atd.plastem,nehluč symbol vozíčkáře</t>
  </si>
  <si>
    <t>3*1,8</t>
  </si>
  <si>
    <t>916261111R00</t>
  </si>
  <si>
    <t>Osazení obruby z kostek drobných, s boční opěrou do lože z betonu prostého</t>
  </si>
  <si>
    <t xml:space="preserve">"viz. situace stavby"13 : </t>
  </si>
  <si>
    <t>13</t>
  </si>
  <si>
    <t>58380120R</t>
  </si>
  <si>
    <t>Kostka dlažební tř.1</t>
  </si>
  <si>
    <t xml:space="preserve">"viz. situace stavby"2,5 : </t>
  </si>
  <si>
    <t>2,5</t>
  </si>
  <si>
    <t>917862111R00</t>
  </si>
  <si>
    <t>Osazení stojat. obrub.bet. s opěrou,lože z C 12/15</t>
  </si>
  <si>
    <t xml:space="preserve">"viz. TZa  situace stavb"389 : </t>
  </si>
  <si>
    <t>389</t>
  </si>
  <si>
    <t>59217421R</t>
  </si>
  <si>
    <t>Obrubník chodníkový 14-10 1000/100/250 přírodní</t>
  </si>
  <si>
    <t xml:space="preserve">"viz. pol. montáže"389*1,01 : </t>
  </si>
  <si>
    <t>392,89</t>
  </si>
  <si>
    <t>918101111R00</t>
  </si>
  <si>
    <t>Lože pod obrubníky nebo obruby dlažeb z C 12/15</t>
  </si>
  <si>
    <t xml:space="preserve">(370+13)*0,25*0,25 : </t>
  </si>
  <si>
    <t>23,938</t>
  </si>
  <si>
    <t>568111111R00</t>
  </si>
  <si>
    <t>Zřízení vrstvy z geotextilie skl.do 1:5, š.do 3 m</t>
  </si>
  <si>
    <t xml:space="preserve">"výměnná vrstva"919,6*1,3 : </t>
  </si>
  <si>
    <t>1195,48</t>
  </si>
  <si>
    <t>69366199R</t>
  </si>
  <si>
    <t>Geotextilie 500 g/m2 š. 200cm 100% PP</t>
  </si>
  <si>
    <t>Odkaz na mn. položky pořadí 79 : 1195,48000*1,1</t>
  </si>
  <si>
    <t>919735112R00</t>
  </si>
  <si>
    <t>Řezání stávajícího živičného krytu tl. 5 - 10 cm</t>
  </si>
  <si>
    <t xml:space="preserve">"viz. situace stavby"19 : </t>
  </si>
  <si>
    <t>19</t>
  </si>
  <si>
    <t>457621412R00</t>
  </si>
  <si>
    <t>Těsnění z asfaltobet. úprava spár zálivkou 2 kg/m</t>
  </si>
  <si>
    <t xml:space="preserve">"viz. situace stavby "19 : </t>
  </si>
  <si>
    <t>R-9350013</t>
  </si>
  <si>
    <t>D+M Chránička vedení NN - (obnažení kabelů + půlená chránička AROT 110 + rezervní AROT DN 160, konce zatěsnit zapěnováním + geodeticky zaměřit):</t>
  </si>
  <si>
    <t>Vlastní</t>
  </si>
  <si>
    <t>Indiv</t>
  </si>
  <si>
    <t>R-9350014</t>
  </si>
  <si>
    <t>D+M Chránička vedení NN (drážní kabelové vedení):,Obnažení stávajícího vedení + uložení do betonového kabelového žlabu</t>
  </si>
  <si>
    <t>914001121R00</t>
  </si>
  <si>
    <t>Osaz.sloupku dopr.značky vč. bet.základu+Al patka</t>
  </si>
  <si>
    <t>914001125R00</t>
  </si>
  <si>
    <t>Osazení svislé dopr.značky na sloupek nebo konzolu</t>
  </si>
  <si>
    <t>40445029.AR</t>
  </si>
  <si>
    <t>Značka dopr příkazová C1-C14b 500 fól 1, EG 7letá</t>
  </si>
  <si>
    <t>40445151.AR</t>
  </si>
  <si>
    <t>Značka dopr dodat E 7, 500/500 fól 1, EG 7 letá</t>
  </si>
  <si>
    <t>404459507R</t>
  </si>
  <si>
    <t>Sloupek Fe pr.70 pozinkovaný, l= 2500 mm</t>
  </si>
  <si>
    <t>998223011R00</t>
  </si>
  <si>
    <t>Přesun hmot, pozemní komunikace, kryt dlážděný</t>
  </si>
  <si>
    <t>Přesun hmot</t>
  </si>
  <si>
    <t>POL7_</t>
  </si>
  <si>
    <t>767995107R00</t>
  </si>
  <si>
    <t>Výroba a montáž kov. atypických konstr. do 500 kg</t>
  </si>
  <si>
    <t>pasovina : 458</t>
  </si>
  <si>
    <t>767995101R00</t>
  </si>
  <si>
    <t>Výroba a montáž kov. atypických konstr. do 5 kg</t>
  </si>
  <si>
    <t>trny : 52*,5</t>
  </si>
  <si>
    <t>13611218R</t>
  </si>
  <si>
    <t>Plech hladký jakost S235  5x1000x2000 mm</t>
  </si>
  <si>
    <t>52*,2*,04*1,1</t>
  </si>
  <si>
    <t>31195201R</t>
  </si>
  <si>
    <t>Trn kotvící</t>
  </si>
  <si>
    <t>998767201R00</t>
  </si>
  <si>
    <t>Přesun hmot pro zámečnické konstr., výšky do 6 m</t>
  </si>
  <si>
    <t>999001</t>
  </si>
  <si>
    <t>Dočasné dopravní značení včetně dočasných lávek pro pěší (včetně aktualizace výkresů, projednání s dotčenými orgány státní správy)</t>
  </si>
  <si>
    <t>soubor</t>
  </si>
  <si>
    <t>VRN</t>
  </si>
  <si>
    <t>POL99_</t>
  </si>
  <si>
    <t>999003</t>
  </si>
  <si>
    <t>Vytýčení  a ochrana stávajících   inženýrských sítí</t>
  </si>
  <si>
    <t>999006</t>
  </si>
  <si>
    <t>Dokumentace skutečného provedení stavby</t>
  </si>
  <si>
    <t>999020</t>
  </si>
  <si>
    <t>Geodetické vytýčení stavby</t>
  </si>
  <si>
    <t>999021</t>
  </si>
  <si>
    <t>Geometrické zaměření stavby, zpracování geometrického plánu</t>
  </si>
  <si>
    <t>999024</t>
  </si>
  <si>
    <t>Statická zatěžkávací zkouška</t>
  </si>
  <si>
    <t>013254101</t>
  </si>
  <si>
    <t>Monitoring v průběhu výstavby</t>
  </si>
  <si>
    <t>Kalkul</t>
  </si>
  <si>
    <t>POL99_1</t>
  </si>
  <si>
    <t>032103000</t>
  </si>
  <si>
    <t>Zařízení staveniště - zřízení, provoz, odstranění</t>
  </si>
  <si>
    <t>SUM</t>
  </si>
  <si>
    <t>Poznámky uchazeče k zadání</t>
  </si>
  <si>
    <t>POPUZIV</t>
  </si>
  <si>
    <t>END</t>
  </si>
  <si>
    <t>210010123R00</t>
  </si>
  <si>
    <t>Trubka ochranná z PE, uložená volně, DN do 47 mm</t>
  </si>
  <si>
    <t>POL1_9</t>
  </si>
  <si>
    <t>345711595R</t>
  </si>
  <si>
    <t>Trubka elektroinst. ohebná CDP 50</t>
  </si>
  <si>
    <t>210010028RT2</t>
  </si>
  <si>
    <t xml:space="preserve">Trubka ohebná z PVC volně, vnější průměr 38 mm  včetně dodávky </t>
  </si>
  <si>
    <t>210010136R00</t>
  </si>
  <si>
    <t>Trubka ochranná z PE, uložená pevně, DN do 100 mm</t>
  </si>
  <si>
    <t>3457115965R</t>
  </si>
  <si>
    <t>Trubka elektroinst. ohebná DVK 90/94mm PE</t>
  </si>
  <si>
    <t>210020555RT1</t>
  </si>
  <si>
    <t>Lano ocelové pozinkované 1ks, D do 35 mm včetně dodávky lana 16</t>
  </si>
  <si>
    <t>210021012R00</t>
  </si>
  <si>
    <t>Otvor kruhový v plechu tl.4 mm, P 29 bez závitu</t>
  </si>
  <si>
    <t>210810005RT1</t>
  </si>
  <si>
    <t>Kabel CYKY-m 750 V 3 x 1,5 mm2 volně uložený včetně dodávky kabelu</t>
  </si>
  <si>
    <t>210810014RT1</t>
  </si>
  <si>
    <t>Kabel CYKY-m 750 V 4 žíly,16-25 mm2, volně uložený včetně dodávky kabelu 4x16 mm2</t>
  </si>
  <si>
    <t>210100001R00</t>
  </si>
  <si>
    <t>Ukončení vodičů v rozvaděči + zapojení do 2,5 mm2</t>
  </si>
  <si>
    <t>345604040001R</t>
  </si>
  <si>
    <t>Svorkovnice řadová 6035-10 1,5-4mm2</t>
  </si>
  <si>
    <t>210100252R00</t>
  </si>
  <si>
    <t>Ukončení celoplast. kabelů zákl./pás.do 4x25 mm2</t>
  </si>
  <si>
    <t>354329107R</t>
  </si>
  <si>
    <t>Oko kabelové lisovací  Cu 16mm2</t>
  </si>
  <si>
    <t>210204201R00</t>
  </si>
  <si>
    <t>Elektrovýzbroj stožáru pro 1 okruh</t>
  </si>
  <si>
    <t>Montáž stožárové rozvodnice, montáže kabelu mezi rozvodnicí a vlastním svítidlem včetně jeho ukončení a zapojení v rozvodnici. U stožárů typu Ž je v položce zakalkulováno i zapojení dotykové spojky.</t>
  </si>
  <si>
    <t>34562034</t>
  </si>
  <si>
    <t>Stožárová výzbr.zapouzdř.</t>
  </si>
  <si>
    <t xml:space="preserve">ks    </t>
  </si>
  <si>
    <t>210204202R00</t>
  </si>
  <si>
    <t>Elektrovýzbroj stožáru pro 2 okruhy</t>
  </si>
  <si>
    <t>34562035</t>
  </si>
  <si>
    <t>Stož. výzbr.zapouzdř. 2xok</t>
  </si>
  <si>
    <t>210120001R00</t>
  </si>
  <si>
    <t>Pojistka závitová do 500V E 27 do 25A</t>
  </si>
  <si>
    <t>35824714R</t>
  </si>
  <si>
    <t>Pojistky závitová E27/10A kompletní</t>
  </si>
  <si>
    <t>34523305R</t>
  </si>
  <si>
    <t>Hlavice pojistková E27 2300-00 16A</t>
  </si>
  <si>
    <t>210204002R00</t>
  </si>
  <si>
    <t>Stožár osvětlovací - ocelový</t>
  </si>
  <si>
    <t>Montáž stožárů, jejich rozvoz po trase, postavení, vyrovnání a definitivní zajištění v základu.</t>
  </si>
  <si>
    <t>31673011</t>
  </si>
  <si>
    <t>Stožár osvět bez pati BUD 8 6,8m žárově pozinkovaný</t>
  </si>
  <si>
    <t>210204105RS2</t>
  </si>
  <si>
    <t>Výložník ocelový 2ramenný do 70 kg včetně nákladů na montážní plošinu</t>
  </si>
  <si>
    <t>Montáž výložníku, jejich rozvoz po trase, postavení, vyrovnání a definitivní zajištění v poloze.</t>
  </si>
  <si>
    <t>31677041</t>
  </si>
  <si>
    <t>VYLOZNIK DVOJITY  90st UD žárově pozinkovaný</t>
  </si>
  <si>
    <t>783903812R00</t>
  </si>
  <si>
    <t>Odmaštění stožárů venkovního vedení na zemi</t>
  </si>
  <si>
    <t>220850291R00</t>
  </si>
  <si>
    <t xml:space="preserve">Malování písmen a číslic </t>
  </si>
  <si>
    <t>783222110R00</t>
  </si>
  <si>
    <t>Nátěr stožár a výložník do v.6m</t>
  </si>
  <si>
    <t>včetně pomocného lešení.</t>
  </si>
  <si>
    <t>24621510R</t>
  </si>
  <si>
    <t xml:space="preserve">Barva syntetic.základ.bílá S 2000/0100 </t>
  </si>
  <si>
    <t>24612222R</t>
  </si>
  <si>
    <t>Barva syntet šedá vrchní typ RAL 7022</t>
  </si>
  <si>
    <t>24642030R</t>
  </si>
  <si>
    <t>Ředidlo olejo-syntetické S 6006 á 9 l</t>
  </si>
  <si>
    <t>210100031R00</t>
  </si>
  <si>
    <t>Ukončení pasu na přístroji+zap.,Al pas do 32/10</t>
  </si>
  <si>
    <t>210020652R00</t>
  </si>
  <si>
    <t>Konstrukce ocelová nosná pro zařízení do 10 kg</t>
  </si>
  <si>
    <t>13231018R</t>
  </si>
  <si>
    <t>Úhelník rovnoramenný L jakost S235  25x25x3 mm 11375</t>
  </si>
  <si>
    <t>7400099100</t>
  </si>
  <si>
    <t>měření světelnětech. hodnot VO</t>
  </si>
  <si>
    <t>kpl</t>
  </si>
  <si>
    <t>210220022RT1</t>
  </si>
  <si>
    <t>Vedení uzemňovací v zemi FeZn, D 8 - 10 mm včetně drátu FeZn 10 mm</t>
  </si>
  <si>
    <t>včetně montáže svorek spojovacích, odbočných, upevňovacích a spojovacího materiálu.</t>
  </si>
  <si>
    <t>35441054R</t>
  </si>
  <si>
    <t>Svorka lanová pozink.- pr.lana 13 mm</t>
  </si>
  <si>
    <t>210220001RT1</t>
  </si>
  <si>
    <t>Vedení uzemňovací na povrchu FeZn do 120 mm2 včetně pásku FeZn 30 x 4 mm</t>
  </si>
  <si>
    <t>210220301R00</t>
  </si>
  <si>
    <t>Svorka hromosvodová do 2 šroubů /SS, SZ, SO/</t>
  </si>
  <si>
    <t>35441895R</t>
  </si>
  <si>
    <t>Svorka připojovací SP  kovových částí d 6-12 mm</t>
  </si>
  <si>
    <t>35441875R</t>
  </si>
  <si>
    <t>Svorka křížová SK pro vodič d 6-10 mm</t>
  </si>
  <si>
    <t>35441986R</t>
  </si>
  <si>
    <t>Svorka SR 2b pro pásek 30 x 4 mm</t>
  </si>
  <si>
    <t>210202111R00</t>
  </si>
  <si>
    <t>Svítidlo veřejného osvětlení na výložník</t>
  </si>
  <si>
    <t>34848121</t>
  </si>
  <si>
    <t>svítidlo venkovní BGP615 LED DX50 3600/24-25W NW CLO IP 66 IK09 reg.190V kompl</t>
  </si>
  <si>
    <t>460010024RT1</t>
  </si>
  <si>
    <t>Vytýčení kabelové trasy v zastavěném prostoru délka trasy do 100 m</t>
  </si>
  <si>
    <t>km</t>
  </si>
  <si>
    <t>460050704RT1</t>
  </si>
  <si>
    <t>Jáma do 2 m3 pro stožár veř.osvětlení, hor.4,ručně ruční výkop jámy</t>
  </si>
  <si>
    <t>460080002RT1</t>
  </si>
  <si>
    <t>Betonový základ do bednění uložení betonu do dřevěného bednění</t>
  </si>
  <si>
    <t>460100001RT1</t>
  </si>
  <si>
    <t>Pouzdrový základ 250x800 mm mimo osu trasy kompletní zhot.pouzdrového základu</t>
  </si>
  <si>
    <t>460120002RT1</t>
  </si>
  <si>
    <t>Zához jámy, hornina třídy 3 - 4 upěchování a úprava povrchu</t>
  </si>
  <si>
    <t>460120061RT1</t>
  </si>
  <si>
    <t>Odvoz zeminy odvoz zeminy včetně naložení</t>
  </si>
  <si>
    <t>460200304RT2</t>
  </si>
  <si>
    <t>Výkop kabelové rýhy 50/120 cm hor.4 ruční výkop rýhy</t>
  </si>
  <si>
    <t>460510001RT1</t>
  </si>
  <si>
    <t>Kabelový prostup z betonových trub,DN do 15 cm včetně dodávky trub TBP2-15</t>
  </si>
  <si>
    <t>460260011RT1</t>
  </si>
  <si>
    <t>Pevné spojení páskových zemničů naměření o čištění konců zemničů</t>
  </si>
  <si>
    <t>460570304R00</t>
  </si>
  <si>
    <t>Zához rýhy 50/120 cm, hornina tř. 4, se zhutněním</t>
  </si>
  <si>
    <t>46030022A</t>
  </si>
  <si>
    <t>Protlak stroj. vč. přípravy soupravy, zajištění  1-4 prům150 mm vč.chrániček DO 150 mm (DOD.90 MM)</t>
  </si>
  <si>
    <t>cenová nabídka spec.firmy včetně starovací a výstupní jámy, zajištění bezpečnosti</t>
  </si>
  <si>
    <t>460680043RT2</t>
  </si>
  <si>
    <t>Průraz zdivem v betonové zdi tloušťky 45 cm plochy do 0,25 m2</t>
  </si>
  <si>
    <t>460620006RT1</t>
  </si>
  <si>
    <t>Osetí povrchu trávou včetně dodávky osiva</t>
  </si>
  <si>
    <t>460620013RT1</t>
  </si>
  <si>
    <t>Provizorní úprava terénu v přírodní hornině 3 ruční vyrovnání a zhutnění</t>
  </si>
  <si>
    <t>460260001RT1</t>
  </si>
  <si>
    <t>Zatažení lana do kanálku nebo tvárnicové trasy odvinutí, napojení a zatažení lana</t>
  </si>
  <si>
    <t>460650016RT2</t>
  </si>
  <si>
    <t>Podkladová vrstva z betonu z betonu prostého C 8/10</t>
  </si>
  <si>
    <t>5*,1</t>
  </si>
  <si>
    <t>919735113R00</t>
  </si>
  <si>
    <t>Řezání stávajícího živičného krytu tl. 10 - 15 cm</t>
  </si>
  <si>
    <t>4600100AG</t>
  </si>
  <si>
    <t>Geodet. zaměření kabelových tras</t>
  </si>
  <si>
    <t>320410002R00</t>
  </si>
  <si>
    <t>Vých revize do 250000,-Kč</t>
  </si>
  <si>
    <t>RTS 14/ I</t>
  </si>
  <si>
    <t>320410010R00</t>
  </si>
  <si>
    <t>Izol zkouška sil kabelů do 4x 25mm2</t>
  </si>
  <si>
    <t>320410019R00</t>
  </si>
  <si>
    <t>Měr zemn odp - síť do  100m pásku</t>
  </si>
  <si>
    <t>320410016R00</t>
  </si>
  <si>
    <t>Měr odporu nul smyč 1fáz ved 220V</t>
  </si>
  <si>
    <t>VYPÍNÁNÍSÍT</t>
  </si>
  <si>
    <t>HZS pro montážní práce SME, práce na síti</t>
  </si>
  <si>
    <t>h</t>
  </si>
  <si>
    <t>HZS</t>
  </si>
  <si>
    <t>POL10_</t>
  </si>
  <si>
    <t>P.REVIZE 33</t>
  </si>
  <si>
    <t>Spolupráce s revizním technikem</t>
  </si>
  <si>
    <t>3402210</t>
  </si>
  <si>
    <t>kompletace elektrozařízení - připojování na stávající 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</si>
</sst>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19" fillId="0" borderId="0" xfId="0" applyNumberFormat="1" applyFont="1" applyAlignment="1">
      <alignment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5" x14ac:dyDescent="0.25"/>
  <sheetData>
    <row r="1" spans="1:7" ht="13" x14ac:dyDescent="0.3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0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5" x14ac:dyDescent="0.25"/>
  <cols>
    <col min="1" max="1" width="8.453125" hidden="1" customWidth="1"/>
    <col min="2" max="2" width="13.453125" customWidth="1"/>
    <col min="3" max="3" width="7.453125" style="52" customWidth="1"/>
    <col min="4" max="4" width="13" style="52" customWidth="1"/>
    <col min="5" max="5" width="9.7265625" style="52" customWidth="1"/>
    <col min="6" max="6" width="11.7265625" customWidth="1"/>
    <col min="7" max="9" width="13" customWidth="1"/>
    <col min="10" max="10" width="5.54296875" customWidth="1"/>
    <col min="11" max="11" width="4.26953125" customWidth="1"/>
    <col min="12" max="15" width="10.7265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08" t="s">
        <v>24</v>
      </c>
      <c r="C2" s="109"/>
      <c r="D2" s="110" t="s">
        <v>44</v>
      </c>
      <c r="E2" s="111" t="s">
        <v>45</v>
      </c>
      <c r="F2" s="112"/>
      <c r="G2" s="112"/>
      <c r="H2" s="112"/>
      <c r="I2" s="112"/>
      <c r="J2" s="113"/>
      <c r="O2" s="1"/>
    </row>
    <row r="3" spans="1:15" ht="27" hidden="1" customHeight="1" x14ac:dyDescent="0.25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5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5">
      <c r="A5" s="2"/>
      <c r="B5" s="31" t="s">
        <v>23</v>
      </c>
      <c r="D5" s="124" t="s">
        <v>46</v>
      </c>
      <c r="E5" s="91"/>
      <c r="F5" s="91"/>
      <c r="G5" s="91"/>
      <c r="H5" s="18" t="s">
        <v>42</v>
      </c>
      <c r="I5" s="128" t="s">
        <v>50</v>
      </c>
      <c r="J5" s="8"/>
    </row>
    <row r="6" spans="1:15" ht="15.75" customHeight="1" x14ac:dyDescent="0.25">
      <c r="A6" s="2"/>
      <c r="B6" s="28"/>
      <c r="C6" s="55"/>
      <c r="D6" s="125" t="s">
        <v>47</v>
      </c>
      <c r="E6" s="92"/>
      <c r="F6" s="92"/>
      <c r="G6" s="92"/>
      <c r="H6" s="18" t="s">
        <v>36</v>
      </c>
      <c r="I6" s="128" t="s">
        <v>51</v>
      </c>
      <c r="J6" s="8"/>
    </row>
    <row r="7" spans="1:15" ht="15.75" customHeight="1" x14ac:dyDescent="0.25">
      <c r="A7" s="2"/>
      <c r="B7" s="29"/>
      <c r="C7" s="56"/>
      <c r="D7" s="127" t="s">
        <v>49</v>
      </c>
      <c r="E7" s="126" t="s">
        <v>48</v>
      </c>
      <c r="F7" s="93"/>
      <c r="G7" s="93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 t="s">
        <v>43</v>
      </c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5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SUMIF(F51:F66,A16,I51:I66)+SUMIF(F51:F66,"PSU",I51:I66)</f>
        <v>0</v>
      </c>
      <c r="J16" s="85"/>
    </row>
    <row r="17" spans="1:10" ht="23.25" customHeight="1" x14ac:dyDescent="0.25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SUMIF(F51:F66,A17,I51:I66)</f>
        <v>0</v>
      </c>
      <c r="J17" s="85"/>
    </row>
    <row r="18" spans="1:10" ht="23.25" customHeight="1" x14ac:dyDescent="0.25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SUMIF(F51:F66,A18,I51:I66)</f>
        <v>0</v>
      </c>
      <c r="J18" s="85"/>
    </row>
    <row r="19" spans="1:10" ht="23.25" customHeight="1" x14ac:dyDescent="0.25">
      <c r="A19" s="196" t="s">
        <v>93</v>
      </c>
      <c r="B19" s="38" t="s">
        <v>29</v>
      </c>
      <c r="C19" s="62"/>
      <c r="D19" s="63"/>
      <c r="E19" s="83"/>
      <c r="F19" s="84"/>
      <c r="G19" s="83"/>
      <c r="H19" s="84"/>
      <c r="I19" s="83">
        <f>SUMIF(F51:F66,A19,I51:I66)</f>
        <v>0</v>
      </c>
      <c r="J19" s="85"/>
    </row>
    <row r="20" spans="1:10" ht="23.25" customHeight="1" x14ac:dyDescent="0.25">
      <c r="A20" s="196" t="s">
        <v>94</v>
      </c>
      <c r="B20" s="38" t="s">
        <v>30</v>
      </c>
      <c r="C20" s="62"/>
      <c r="D20" s="63"/>
      <c r="E20" s="83"/>
      <c r="F20" s="84"/>
      <c r="G20" s="83"/>
      <c r="H20" s="84"/>
      <c r="I20" s="83">
        <f>SUMIF(F51:F66,A20,I51:I66)</f>
        <v>0</v>
      </c>
      <c r="J20" s="85"/>
    </row>
    <row r="21" spans="1:10" ht="23.25" customHeight="1" x14ac:dyDescent="0.3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5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customHeight="1" x14ac:dyDescent="0.25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10" ht="25.5" hidden="1" customHeight="1" x14ac:dyDescent="0.25">
      <c r="A39" s="137">
        <v>1</v>
      </c>
      <c r="B39" s="147" t="s">
        <v>52</v>
      </c>
      <c r="C39" s="148"/>
      <c r="D39" s="148"/>
      <c r="E39" s="148"/>
      <c r="F39" s="149">
        <f>'SO 01 1 Pol'!AE294+'SO 02 2 Pol'!AE93</f>
        <v>0</v>
      </c>
      <c r="G39" s="150">
        <f>'SO 01 1 Pol'!AF294+'SO 02 2 Pol'!AF93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customHeight="1" x14ac:dyDescent="0.25">
      <c r="A40" s="137">
        <v>2</v>
      </c>
      <c r="B40" s="153" t="s">
        <v>53</v>
      </c>
      <c r="C40" s="154" t="s">
        <v>54</v>
      </c>
      <c r="D40" s="154"/>
      <c r="E40" s="154"/>
      <c r="F40" s="155">
        <f>'SO 01 1 Pol'!AE294</f>
        <v>0</v>
      </c>
      <c r="G40" s="156">
        <f>'SO 01 1 Pol'!AF294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customHeight="1" x14ac:dyDescent="0.25">
      <c r="A41" s="137">
        <v>3</v>
      </c>
      <c r="B41" s="158" t="s">
        <v>55</v>
      </c>
      <c r="C41" s="148" t="s">
        <v>56</v>
      </c>
      <c r="D41" s="148"/>
      <c r="E41" s="148"/>
      <c r="F41" s="159">
        <f>'SO 01 1 Pol'!AE294</f>
        <v>0</v>
      </c>
      <c r="G41" s="151">
        <f>'SO 01 1 Pol'!AF294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customHeight="1" x14ac:dyDescent="0.25">
      <c r="A42" s="137">
        <v>2</v>
      </c>
      <c r="B42" s="153" t="s">
        <v>57</v>
      </c>
      <c r="C42" s="154" t="s">
        <v>58</v>
      </c>
      <c r="D42" s="154"/>
      <c r="E42" s="154"/>
      <c r="F42" s="155">
        <f>'SO 02 2 Pol'!AE93</f>
        <v>0</v>
      </c>
      <c r="G42" s="156">
        <f>'SO 02 2 Pol'!AF93</f>
        <v>0</v>
      </c>
      <c r="H42" s="156">
        <f>(F42*SazbaDPH1/100)+(G42*SazbaDPH2/100)</f>
        <v>0</v>
      </c>
      <c r="I42" s="156">
        <f>F42+G42+H42</f>
        <v>0</v>
      </c>
      <c r="J42" s="157" t="str">
        <f>IF(CenaCelkemVypocet=0,"",I42/CenaCelkemVypocet*100)</f>
        <v/>
      </c>
    </row>
    <row r="43" spans="1:10" ht="25.5" customHeight="1" x14ac:dyDescent="0.25">
      <c r="A43" s="137">
        <v>3</v>
      </c>
      <c r="B43" s="158" t="s">
        <v>59</v>
      </c>
      <c r="C43" s="148" t="s">
        <v>60</v>
      </c>
      <c r="D43" s="148"/>
      <c r="E43" s="148"/>
      <c r="F43" s="159">
        <f>'SO 02 2 Pol'!AE93</f>
        <v>0</v>
      </c>
      <c r="G43" s="151">
        <f>'SO 02 2 Pol'!AF93</f>
        <v>0</v>
      </c>
      <c r="H43" s="151">
        <f>(F43*SazbaDPH1/100)+(G43*SazbaDPH2/100)</f>
        <v>0</v>
      </c>
      <c r="I43" s="151">
        <f>F43+G43+H43</f>
        <v>0</v>
      </c>
      <c r="J43" s="152" t="str">
        <f>IF(CenaCelkemVypocet=0,"",I43/CenaCelkemVypocet*100)</f>
        <v/>
      </c>
    </row>
    <row r="44" spans="1:10" ht="25.5" customHeight="1" x14ac:dyDescent="0.25">
      <c r="A44" s="137"/>
      <c r="B44" s="160" t="s">
        <v>61</v>
      </c>
      <c r="C44" s="161"/>
      <c r="D44" s="161"/>
      <c r="E44" s="162"/>
      <c r="F44" s="163">
        <f>SUMIF(A39:A43,"=1",F39:F43)</f>
        <v>0</v>
      </c>
      <c r="G44" s="164">
        <f>SUMIF(A39:A43,"=1",G39:G43)</f>
        <v>0</v>
      </c>
      <c r="H44" s="164">
        <f>SUMIF(A39:A43,"=1",H39:H43)</f>
        <v>0</v>
      </c>
      <c r="I44" s="164">
        <f>SUMIF(A39:A43,"=1",I39:I43)</f>
        <v>0</v>
      </c>
      <c r="J44" s="165">
        <f>SUMIF(A39:A43,"=1",J39:J43)</f>
        <v>0</v>
      </c>
    </row>
    <row r="48" spans="1:10" ht="15.5" x14ac:dyDescent="0.35">
      <c r="B48" s="176" t="s">
        <v>63</v>
      </c>
    </row>
    <row r="50" spans="1:10" ht="25.5" customHeight="1" x14ac:dyDescent="0.25">
      <c r="A50" s="178"/>
      <c r="B50" s="181" t="s">
        <v>18</v>
      </c>
      <c r="C50" s="181" t="s">
        <v>6</v>
      </c>
      <c r="D50" s="182"/>
      <c r="E50" s="182"/>
      <c r="F50" s="183" t="s">
        <v>64</v>
      </c>
      <c r="G50" s="183"/>
      <c r="H50" s="183"/>
      <c r="I50" s="183" t="s">
        <v>31</v>
      </c>
      <c r="J50" s="183" t="s">
        <v>0</v>
      </c>
    </row>
    <row r="51" spans="1:10" ht="36.75" customHeight="1" x14ac:dyDescent="0.25">
      <c r="A51" s="179"/>
      <c r="B51" s="184" t="s">
        <v>55</v>
      </c>
      <c r="C51" s="185" t="s">
        <v>65</v>
      </c>
      <c r="D51" s="186"/>
      <c r="E51" s="186"/>
      <c r="F51" s="192" t="s">
        <v>26</v>
      </c>
      <c r="G51" s="193"/>
      <c r="H51" s="193"/>
      <c r="I51" s="193">
        <f>'SO 01 1 Pol'!G39+'SO 01 1 Pol'!G79</f>
        <v>0</v>
      </c>
      <c r="J51" s="190" t="str">
        <f>IF(I67=0,"",I51/I67*100)</f>
        <v/>
      </c>
    </row>
    <row r="52" spans="1:10" ht="36.75" customHeight="1" x14ac:dyDescent="0.25">
      <c r="A52" s="179"/>
      <c r="B52" s="184" t="s">
        <v>66</v>
      </c>
      <c r="C52" s="185" t="s">
        <v>67</v>
      </c>
      <c r="D52" s="186"/>
      <c r="E52" s="186"/>
      <c r="F52" s="192" t="s">
        <v>26</v>
      </c>
      <c r="G52" s="193"/>
      <c r="H52" s="193"/>
      <c r="I52" s="193">
        <f>'SO 01 1 Pol'!G8</f>
        <v>0</v>
      </c>
      <c r="J52" s="190" t="str">
        <f>IF(I67=0,"",I52/I67*100)</f>
        <v/>
      </c>
    </row>
    <row r="53" spans="1:10" ht="36.75" customHeight="1" x14ac:dyDescent="0.25">
      <c r="A53" s="179"/>
      <c r="B53" s="184" t="s">
        <v>68</v>
      </c>
      <c r="C53" s="185" t="s">
        <v>69</v>
      </c>
      <c r="D53" s="186"/>
      <c r="E53" s="186"/>
      <c r="F53" s="192" t="s">
        <v>26</v>
      </c>
      <c r="G53" s="193"/>
      <c r="H53" s="193"/>
      <c r="I53" s="193">
        <f>'SO 01 1 Pol'!G65+'SO 01 1 Pol'!G229</f>
        <v>0</v>
      </c>
      <c r="J53" s="190" t="str">
        <f>IF(I67=0,"",I53/I67*100)</f>
        <v/>
      </c>
    </row>
    <row r="54" spans="1:10" ht="36.75" customHeight="1" x14ac:dyDescent="0.25">
      <c r="A54" s="179"/>
      <c r="B54" s="184" t="s">
        <v>70</v>
      </c>
      <c r="C54" s="185" t="s">
        <v>71</v>
      </c>
      <c r="D54" s="186"/>
      <c r="E54" s="186"/>
      <c r="F54" s="192" t="s">
        <v>26</v>
      </c>
      <c r="G54" s="193"/>
      <c r="H54" s="193"/>
      <c r="I54" s="193">
        <f>'SO 01 1 Pol'!G83</f>
        <v>0</v>
      </c>
      <c r="J54" s="190" t="str">
        <f>IF(I67=0,"",I54/I67*100)</f>
        <v/>
      </c>
    </row>
    <row r="55" spans="1:10" ht="36.75" customHeight="1" x14ac:dyDescent="0.25">
      <c r="A55" s="179"/>
      <c r="B55" s="184" t="s">
        <v>72</v>
      </c>
      <c r="C55" s="185" t="s">
        <v>73</v>
      </c>
      <c r="D55" s="186"/>
      <c r="E55" s="186"/>
      <c r="F55" s="192" t="s">
        <v>26</v>
      </c>
      <c r="G55" s="193"/>
      <c r="H55" s="193"/>
      <c r="I55" s="193">
        <f>'SO 01 1 Pol'!G127</f>
        <v>0</v>
      </c>
      <c r="J55" s="190" t="str">
        <f>IF(I67=0,"",I55/I67*100)</f>
        <v/>
      </c>
    </row>
    <row r="56" spans="1:10" ht="36.75" customHeight="1" x14ac:dyDescent="0.25">
      <c r="A56" s="179"/>
      <c r="B56" s="184" t="s">
        <v>74</v>
      </c>
      <c r="C56" s="185" t="s">
        <v>75</v>
      </c>
      <c r="D56" s="186"/>
      <c r="E56" s="186"/>
      <c r="F56" s="192" t="s">
        <v>26</v>
      </c>
      <c r="G56" s="193"/>
      <c r="H56" s="193"/>
      <c r="I56" s="193">
        <f>'SO 01 1 Pol'!G219</f>
        <v>0</v>
      </c>
      <c r="J56" s="190" t="str">
        <f>IF(I67=0,"",I56/I67*100)</f>
        <v/>
      </c>
    </row>
    <row r="57" spans="1:10" ht="36.75" customHeight="1" x14ac:dyDescent="0.25">
      <c r="A57" s="179"/>
      <c r="B57" s="184" t="s">
        <v>76</v>
      </c>
      <c r="C57" s="185" t="s">
        <v>77</v>
      </c>
      <c r="D57" s="186"/>
      <c r="E57" s="186"/>
      <c r="F57" s="192" t="s">
        <v>26</v>
      </c>
      <c r="G57" s="193"/>
      <c r="H57" s="193"/>
      <c r="I57" s="193">
        <f>'SO 01 1 Pol'!G226</f>
        <v>0</v>
      </c>
      <c r="J57" s="190" t="str">
        <f>IF(I67=0,"",I57/I67*100)</f>
        <v/>
      </c>
    </row>
    <row r="58" spans="1:10" ht="36.75" customHeight="1" x14ac:dyDescent="0.25">
      <c r="A58" s="179"/>
      <c r="B58" s="184" t="s">
        <v>78</v>
      </c>
      <c r="C58" s="185" t="s">
        <v>79</v>
      </c>
      <c r="D58" s="186"/>
      <c r="E58" s="186"/>
      <c r="F58" s="192" t="s">
        <v>26</v>
      </c>
      <c r="G58" s="193"/>
      <c r="H58" s="193"/>
      <c r="I58" s="193">
        <f>'SO 01 1 Pol'!G233</f>
        <v>0</v>
      </c>
      <c r="J58" s="190" t="str">
        <f>IF(I67=0,"",I58/I67*100)</f>
        <v/>
      </c>
    </row>
    <row r="59" spans="1:10" ht="36.75" customHeight="1" x14ac:dyDescent="0.25">
      <c r="A59" s="179"/>
      <c r="B59" s="184" t="s">
        <v>80</v>
      </c>
      <c r="C59" s="185" t="s">
        <v>81</v>
      </c>
      <c r="D59" s="186"/>
      <c r="E59" s="186"/>
      <c r="F59" s="192" t="s">
        <v>26</v>
      </c>
      <c r="G59" s="193"/>
      <c r="H59" s="193"/>
      <c r="I59" s="193">
        <f>'SO 01 1 Pol'!G14</f>
        <v>0</v>
      </c>
      <c r="J59" s="190" t="str">
        <f>IF(I67=0,"",I59/I67*100)</f>
        <v/>
      </c>
    </row>
    <row r="60" spans="1:10" ht="36.75" customHeight="1" x14ac:dyDescent="0.25">
      <c r="A60" s="179"/>
      <c r="B60" s="184" t="s">
        <v>82</v>
      </c>
      <c r="C60" s="185" t="s">
        <v>83</v>
      </c>
      <c r="D60" s="186"/>
      <c r="E60" s="186"/>
      <c r="F60" s="192" t="s">
        <v>26</v>
      </c>
      <c r="G60" s="193"/>
      <c r="H60" s="193"/>
      <c r="I60" s="193">
        <f>'SO 01 1 Pol'!G272</f>
        <v>0</v>
      </c>
      <c r="J60" s="190" t="str">
        <f>IF(I67=0,"",I60/I67*100)</f>
        <v/>
      </c>
    </row>
    <row r="61" spans="1:10" ht="36.75" customHeight="1" x14ac:dyDescent="0.25">
      <c r="A61" s="179"/>
      <c r="B61" s="184" t="s">
        <v>84</v>
      </c>
      <c r="C61" s="185" t="s">
        <v>85</v>
      </c>
      <c r="D61" s="186"/>
      <c r="E61" s="186"/>
      <c r="F61" s="192" t="s">
        <v>27</v>
      </c>
      <c r="G61" s="193"/>
      <c r="H61" s="193"/>
      <c r="I61" s="193">
        <f>'SO 01 1 Pol'!G274</f>
        <v>0</v>
      </c>
      <c r="J61" s="190" t="str">
        <f>IF(I67=0,"",I61/I67*100)</f>
        <v/>
      </c>
    </row>
    <row r="62" spans="1:10" ht="36.75" customHeight="1" x14ac:dyDescent="0.25">
      <c r="A62" s="179"/>
      <c r="B62" s="184" t="s">
        <v>86</v>
      </c>
      <c r="C62" s="185" t="s">
        <v>87</v>
      </c>
      <c r="D62" s="186"/>
      <c r="E62" s="186"/>
      <c r="F62" s="192" t="s">
        <v>28</v>
      </c>
      <c r="G62" s="193"/>
      <c r="H62" s="193"/>
      <c r="I62" s="193">
        <f>'SO 02 2 Pol'!G8</f>
        <v>0</v>
      </c>
      <c r="J62" s="190" t="str">
        <f>IF(I67=0,"",I62/I67*100)</f>
        <v/>
      </c>
    </row>
    <row r="63" spans="1:10" ht="36.75" customHeight="1" x14ac:dyDescent="0.25">
      <c r="A63" s="179"/>
      <c r="B63" s="184" t="s">
        <v>88</v>
      </c>
      <c r="C63" s="185" t="s">
        <v>89</v>
      </c>
      <c r="D63" s="186"/>
      <c r="E63" s="186"/>
      <c r="F63" s="192" t="s">
        <v>28</v>
      </c>
      <c r="G63" s="193"/>
      <c r="H63" s="193"/>
      <c r="I63" s="193">
        <f>'SO 02 2 Pol'!G59</f>
        <v>0</v>
      </c>
      <c r="J63" s="190" t="str">
        <f>IF(I67=0,"",I63/I67*100)</f>
        <v/>
      </c>
    </row>
    <row r="64" spans="1:10" ht="36.75" customHeight="1" x14ac:dyDescent="0.25">
      <c r="A64" s="179"/>
      <c r="B64" s="184" t="s">
        <v>90</v>
      </c>
      <c r="C64" s="185" t="s">
        <v>91</v>
      </c>
      <c r="D64" s="186"/>
      <c r="E64" s="186"/>
      <c r="F64" s="192" t="s">
        <v>92</v>
      </c>
      <c r="G64" s="193"/>
      <c r="H64" s="193"/>
      <c r="I64" s="193">
        <f>'SO 01 1 Pol'!G72</f>
        <v>0</v>
      </c>
      <c r="J64" s="190" t="str">
        <f>IF(I67=0,"",I64/I67*100)</f>
        <v/>
      </c>
    </row>
    <row r="65" spans="1:10" ht="36.75" customHeight="1" x14ac:dyDescent="0.25">
      <c r="A65" s="179"/>
      <c r="B65" s="184" t="s">
        <v>93</v>
      </c>
      <c r="C65" s="185" t="s">
        <v>29</v>
      </c>
      <c r="D65" s="186"/>
      <c r="E65" s="186"/>
      <c r="F65" s="192" t="s">
        <v>93</v>
      </c>
      <c r="G65" s="193"/>
      <c r="H65" s="193"/>
      <c r="I65" s="193">
        <f>'SO 01 1 Pol'!G283+'SO 02 2 Pol'!G88</f>
        <v>0</v>
      </c>
      <c r="J65" s="190" t="str">
        <f>IF(I67=0,"",I65/I67*100)</f>
        <v/>
      </c>
    </row>
    <row r="66" spans="1:10" ht="36.75" customHeight="1" x14ac:dyDescent="0.25">
      <c r="A66" s="179"/>
      <c r="B66" s="184" t="s">
        <v>94</v>
      </c>
      <c r="C66" s="185" t="s">
        <v>30</v>
      </c>
      <c r="D66" s="186"/>
      <c r="E66" s="186"/>
      <c r="F66" s="192" t="s">
        <v>94</v>
      </c>
      <c r="G66" s="193"/>
      <c r="H66" s="193"/>
      <c r="I66" s="193">
        <f>'SO 01 1 Pol'!G290+'SO 02 2 Pol'!G82</f>
        <v>0</v>
      </c>
      <c r="J66" s="190" t="str">
        <f>IF(I67=0,"",I66/I67*100)</f>
        <v/>
      </c>
    </row>
    <row r="67" spans="1:10" ht="25.5" customHeight="1" x14ac:dyDescent="0.25">
      <c r="A67" s="180"/>
      <c r="B67" s="187" t="s">
        <v>1</v>
      </c>
      <c r="C67" s="188"/>
      <c r="D67" s="189"/>
      <c r="E67" s="189"/>
      <c r="F67" s="194"/>
      <c r="G67" s="195"/>
      <c r="H67" s="195"/>
      <c r="I67" s="195">
        <f>SUM(I51:I66)</f>
        <v>0</v>
      </c>
      <c r="J67" s="191">
        <f>SUM(J51:J66)</f>
        <v>0</v>
      </c>
    </row>
    <row r="68" spans="1:10" x14ac:dyDescent="0.25">
      <c r="F68" s="135"/>
      <c r="G68" s="135"/>
      <c r="H68" s="135"/>
      <c r="I68" s="135"/>
      <c r="J68" s="136"/>
    </row>
    <row r="69" spans="1:10" x14ac:dyDescent="0.25">
      <c r="F69" s="135"/>
      <c r="G69" s="135"/>
      <c r="H69" s="135"/>
      <c r="I69" s="135"/>
      <c r="J69" s="136"/>
    </row>
    <row r="70" spans="1:10" x14ac:dyDescent="0.25">
      <c r="F70" s="135"/>
      <c r="G70" s="135"/>
      <c r="H70" s="135"/>
      <c r="I70" s="135"/>
      <c r="J70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65:E65"/>
    <mergeCell ref="C66:E66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 x14ac:dyDescent="0.25"/>
  <cols>
    <col min="1" max="1" width="4.26953125" style="3" customWidth="1"/>
    <col min="2" max="2" width="14.453125" style="3" customWidth="1"/>
    <col min="3" max="3" width="38.26953125" style="7" customWidth="1"/>
    <col min="4" max="4" width="4.54296875" style="3" customWidth="1"/>
    <col min="5" max="5" width="10.54296875" style="3" customWidth="1"/>
    <col min="6" max="6" width="9.81640625" style="3" customWidth="1"/>
    <col min="7" max="7" width="12.7265625" style="3" customWidth="1"/>
    <col min="8" max="16384" width="9.1796875" style="3"/>
  </cols>
  <sheetData>
    <row r="1" spans="1:7" ht="15.5" x14ac:dyDescent="0.25">
      <c r="A1" s="104" t="s">
        <v>7</v>
      </c>
      <c r="B1" s="104"/>
      <c r="C1" s="105"/>
      <c r="D1" s="104"/>
      <c r="E1" s="104"/>
      <c r="F1" s="104"/>
      <c r="G1" s="104"/>
    </row>
    <row r="2" spans="1:7" ht="25" customHeight="1" x14ac:dyDescent="0.25">
      <c r="A2" s="50" t="s">
        <v>8</v>
      </c>
      <c r="B2" s="49"/>
      <c r="C2" s="106"/>
      <c r="D2" s="106"/>
      <c r="E2" s="106"/>
      <c r="F2" s="106"/>
      <c r="G2" s="107"/>
    </row>
    <row r="3" spans="1:7" ht="25" customHeight="1" x14ac:dyDescent="0.25">
      <c r="A3" s="50" t="s">
        <v>9</v>
      </c>
      <c r="B3" s="49"/>
      <c r="C3" s="106"/>
      <c r="D3" s="106"/>
      <c r="E3" s="106"/>
      <c r="F3" s="106"/>
      <c r="G3" s="107"/>
    </row>
    <row r="4" spans="1:7" ht="25" customHeight="1" x14ac:dyDescent="0.25">
      <c r="A4" s="50" t="s">
        <v>10</v>
      </c>
      <c r="B4" s="49"/>
      <c r="C4" s="106"/>
      <c r="D4" s="106"/>
      <c r="E4" s="106"/>
      <c r="F4" s="106"/>
      <c r="G4" s="107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C71B0-CF71-4F87-B4AF-7C011BC7C4C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5" outlineLevelRow="1" x14ac:dyDescent="0.25"/>
  <cols>
    <col min="1" max="1" width="3.36328125" customWidth="1"/>
    <col min="2" max="2" width="12.453125" style="177" customWidth="1"/>
    <col min="3" max="3" width="38.1796875" style="177" customWidth="1"/>
    <col min="4" max="4" width="4.81640625" customWidth="1"/>
    <col min="5" max="5" width="10.453125" customWidth="1"/>
    <col min="6" max="6" width="9.81640625" customWidth="1"/>
    <col min="7" max="7" width="12.632812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5">
      <c r="A1" s="197" t="s">
        <v>7</v>
      </c>
      <c r="B1" s="197"/>
      <c r="C1" s="197"/>
      <c r="D1" s="197"/>
      <c r="E1" s="197"/>
      <c r="F1" s="197"/>
      <c r="G1" s="197"/>
      <c r="AG1" t="s">
        <v>95</v>
      </c>
    </row>
    <row r="2" spans="1:60" ht="25" customHeight="1" x14ac:dyDescent="0.25">
      <c r="A2" s="198" t="s">
        <v>8</v>
      </c>
      <c r="B2" s="49" t="s">
        <v>44</v>
      </c>
      <c r="C2" s="201" t="s">
        <v>45</v>
      </c>
      <c r="D2" s="199"/>
      <c r="E2" s="199"/>
      <c r="F2" s="199"/>
      <c r="G2" s="200"/>
      <c r="AG2" t="s">
        <v>96</v>
      </c>
    </row>
    <row r="3" spans="1:60" ht="25" customHeight="1" x14ac:dyDescent="0.25">
      <c r="A3" s="198" t="s">
        <v>9</v>
      </c>
      <c r="B3" s="49" t="s">
        <v>53</v>
      </c>
      <c r="C3" s="201" t="s">
        <v>54</v>
      </c>
      <c r="D3" s="199"/>
      <c r="E3" s="199"/>
      <c r="F3" s="199"/>
      <c r="G3" s="200"/>
      <c r="AC3" s="177" t="s">
        <v>96</v>
      </c>
      <c r="AG3" t="s">
        <v>97</v>
      </c>
    </row>
    <row r="4" spans="1:60" ht="25" customHeight="1" x14ac:dyDescent="0.25">
      <c r="A4" s="202" t="s">
        <v>10</v>
      </c>
      <c r="B4" s="203" t="s">
        <v>55</v>
      </c>
      <c r="C4" s="204" t="s">
        <v>56</v>
      </c>
      <c r="D4" s="205"/>
      <c r="E4" s="205"/>
      <c r="F4" s="205"/>
      <c r="G4" s="206"/>
      <c r="AG4" t="s">
        <v>98</v>
      </c>
    </row>
    <row r="5" spans="1:60" x14ac:dyDescent="0.25">
      <c r="D5" s="10"/>
    </row>
    <row r="6" spans="1:60" ht="37.5" x14ac:dyDescent="0.25">
      <c r="A6" s="208" t="s">
        <v>99</v>
      </c>
      <c r="B6" s="210" t="s">
        <v>100</v>
      </c>
      <c r="C6" s="210" t="s">
        <v>101</v>
      </c>
      <c r="D6" s="209" t="s">
        <v>102</v>
      </c>
      <c r="E6" s="208" t="s">
        <v>103</v>
      </c>
      <c r="F6" s="207" t="s">
        <v>104</v>
      </c>
      <c r="G6" s="208" t="s">
        <v>31</v>
      </c>
      <c r="H6" s="211" t="s">
        <v>32</v>
      </c>
      <c r="I6" s="211" t="s">
        <v>105</v>
      </c>
      <c r="J6" s="211" t="s">
        <v>33</v>
      </c>
      <c r="K6" s="211" t="s">
        <v>106</v>
      </c>
      <c r="L6" s="211" t="s">
        <v>107</v>
      </c>
      <c r="M6" s="211" t="s">
        <v>108</v>
      </c>
      <c r="N6" s="211" t="s">
        <v>109</v>
      </c>
      <c r="O6" s="211" t="s">
        <v>110</v>
      </c>
      <c r="P6" s="211" t="s">
        <v>111</v>
      </c>
      <c r="Q6" s="211" t="s">
        <v>112</v>
      </c>
      <c r="R6" s="211" t="s">
        <v>113</v>
      </c>
      <c r="S6" s="211" t="s">
        <v>114</v>
      </c>
      <c r="T6" s="211" t="s">
        <v>115</v>
      </c>
      <c r="U6" s="211" t="s">
        <v>116</v>
      </c>
      <c r="V6" s="211" t="s">
        <v>117</v>
      </c>
      <c r="W6" s="211" t="s">
        <v>118</v>
      </c>
      <c r="X6" s="211" t="s">
        <v>119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ht="13" x14ac:dyDescent="0.25">
      <c r="A8" s="237" t="s">
        <v>120</v>
      </c>
      <c r="B8" s="238" t="s">
        <v>66</v>
      </c>
      <c r="C8" s="258" t="s">
        <v>67</v>
      </c>
      <c r="D8" s="239"/>
      <c r="E8" s="240"/>
      <c r="F8" s="241"/>
      <c r="G8" s="242">
        <f>SUMIF(AG9:AG13,"&lt;&gt;NOR",G9:G13)</f>
        <v>0</v>
      </c>
      <c r="H8" s="236"/>
      <c r="I8" s="236">
        <f>SUM(I9:I13)</f>
        <v>0</v>
      </c>
      <c r="J8" s="236"/>
      <c r="K8" s="236">
        <f>SUM(K9:K13)</f>
        <v>0</v>
      </c>
      <c r="L8" s="236"/>
      <c r="M8" s="236">
        <f>SUM(M9:M13)</f>
        <v>0</v>
      </c>
      <c r="N8" s="236"/>
      <c r="O8" s="236">
        <f>SUM(O9:O13)</f>
        <v>0</v>
      </c>
      <c r="P8" s="236"/>
      <c r="Q8" s="236">
        <f>SUM(Q9:Q13)</f>
        <v>0</v>
      </c>
      <c r="R8" s="236"/>
      <c r="S8" s="236"/>
      <c r="T8" s="236"/>
      <c r="U8" s="236"/>
      <c r="V8" s="236">
        <f>SUM(V9:V13)</f>
        <v>23.13</v>
      </c>
      <c r="W8" s="236"/>
      <c r="X8" s="236"/>
      <c r="AG8" t="s">
        <v>121</v>
      </c>
    </row>
    <row r="9" spans="1:60" outlineLevel="1" x14ac:dyDescent="0.25">
      <c r="A9" s="243">
        <v>1</v>
      </c>
      <c r="B9" s="244" t="s">
        <v>122</v>
      </c>
      <c r="C9" s="259" t="s">
        <v>123</v>
      </c>
      <c r="D9" s="245" t="s">
        <v>124</v>
      </c>
      <c r="E9" s="246">
        <v>58</v>
      </c>
      <c r="F9" s="247"/>
      <c r="G9" s="248">
        <f>ROUND(E9*F9,2)</f>
        <v>0</v>
      </c>
      <c r="H9" s="233"/>
      <c r="I9" s="232">
        <f>ROUND(E9*H9,2)</f>
        <v>0</v>
      </c>
      <c r="J9" s="233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 t="s">
        <v>125</v>
      </c>
      <c r="T9" s="232" t="s">
        <v>125</v>
      </c>
      <c r="U9" s="232">
        <v>0.17199999999999999</v>
      </c>
      <c r="V9" s="232">
        <f>ROUND(E9*U9,2)</f>
        <v>9.98</v>
      </c>
      <c r="W9" s="232"/>
      <c r="X9" s="232" t="s">
        <v>126</v>
      </c>
      <c r="Y9" s="212"/>
      <c r="Z9" s="212"/>
      <c r="AA9" s="212"/>
      <c r="AB9" s="212"/>
      <c r="AC9" s="212"/>
      <c r="AD9" s="212"/>
      <c r="AE9" s="212"/>
      <c r="AF9" s="212"/>
      <c r="AG9" s="212" t="s">
        <v>127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5">
      <c r="A10" s="229"/>
      <c r="B10" s="230"/>
      <c r="C10" s="260" t="s">
        <v>128</v>
      </c>
      <c r="D10" s="234"/>
      <c r="E10" s="235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12"/>
      <c r="Z10" s="212"/>
      <c r="AA10" s="212"/>
      <c r="AB10" s="212"/>
      <c r="AC10" s="212"/>
      <c r="AD10" s="212"/>
      <c r="AE10" s="212"/>
      <c r="AF10" s="212"/>
      <c r="AG10" s="212" t="s">
        <v>129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5">
      <c r="A11" s="229"/>
      <c r="B11" s="230"/>
      <c r="C11" s="260" t="s">
        <v>130</v>
      </c>
      <c r="D11" s="234"/>
      <c r="E11" s="235">
        <v>58</v>
      </c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12"/>
      <c r="Z11" s="212"/>
      <c r="AA11" s="212"/>
      <c r="AB11" s="212"/>
      <c r="AC11" s="212"/>
      <c r="AD11" s="212"/>
      <c r="AE11" s="212"/>
      <c r="AF11" s="212"/>
      <c r="AG11" s="212" t="s">
        <v>129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5">
      <c r="A12" s="249">
        <v>2</v>
      </c>
      <c r="B12" s="250" t="s">
        <v>131</v>
      </c>
      <c r="C12" s="261" t="s">
        <v>132</v>
      </c>
      <c r="D12" s="251" t="s">
        <v>133</v>
      </c>
      <c r="E12" s="252">
        <v>2</v>
      </c>
      <c r="F12" s="253"/>
      <c r="G12" s="254">
        <f>ROUND(E12*F12,2)</f>
        <v>0</v>
      </c>
      <c r="H12" s="233"/>
      <c r="I12" s="232">
        <f>ROUND(E12*H12,2)</f>
        <v>0</v>
      </c>
      <c r="J12" s="233"/>
      <c r="K12" s="232">
        <f>ROUND(E12*J12,2)</f>
        <v>0</v>
      </c>
      <c r="L12" s="232">
        <v>21</v>
      </c>
      <c r="M12" s="232">
        <f>G12*(1+L12/100)</f>
        <v>0</v>
      </c>
      <c r="N12" s="232">
        <v>0</v>
      </c>
      <c r="O12" s="232">
        <f>ROUND(E12*N12,2)</f>
        <v>0</v>
      </c>
      <c r="P12" s="232">
        <v>0</v>
      </c>
      <c r="Q12" s="232">
        <f>ROUND(E12*P12,2)</f>
        <v>0</v>
      </c>
      <c r="R12" s="232"/>
      <c r="S12" s="232" t="s">
        <v>125</v>
      </c>
      <c r="T12" s="232" t="s">
        <v>125</v>
      </c>
      <c r="U12" s="232">
        <v>2.02</v>
      </c>
      <c r="V12" s="232">
        <f>ROUND(E12*U12,2)</f>
        <v>4.04</v>
      </c>
      <c r="W12" s="232"/>
      <c r="X12" s="232" t="s">
        <v>126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127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5">
      <c r="A13" s="249">
        <v>3</v>
      </c>
      <c r="B13" s="250" t="s">
        <v>134</v>
      </c>
      <c r="C13" s="261" t="s">
        <v>135</v>
      </c>
      <c r="D13" s="251" t="s">
        <v>133</v>
      </c>
      <c r="E13" s="252">
        <v>2</v>
      </c>
      <c r="F13" s="253"/>
      <c r="G13" s="254">
        <f>ROUND(E13*F13,2)</f>
        <v>0</v>
      </c>
      <c r="H13" s="233"/>
      <c r="I13" s="232">
        <f>ROUND(E13*H13,2)</f>
        <v>0</v>
      </c>
      <c r="J13" s="233"/>
      <c r="K13" s="232">
        <f>ROUND(E13*J13,2)</f>
        <v>0</v>
      </c>
      <c r="L13" s="232">
        <v>21</v>
      </c>
      <c r="M13" s="232">
        <f>G13*(1+L13/100)</f>
        <v>0</v>
      </c>
      <c r="N13" s="232">
        <v>1E-4</v>
      </c>
      <c r="O13" s="232">
        <f>ROUND(E13*N13,2)</f>
        <v>0</v>
      </c>
      <c r="P13" s="232">
        <v>0</v>
      </c>
      <c r="Q13" s="232">
        <f>ROUND(E13*P13,2)</f>
        <v>0</v>
      </c>
      <c r="R13" s="232"/>
      <c r="S13" s="232" t="s">
        <v>125</v>
      </c>
      <c r="T13" s="232" t="s">
        <v>125</v>
      </c>
      <c r="U13" s="232">
        <v>4.5529999999999999</v>
      </c>
      <c r="V13" s="232">
        <f>ROUND(E13*U13,2)</f>
        <v>9.11</v>
      </c>
      <c r="W13" s="232"/>
      <c r="X13" s="232" t="s">
        <v>126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127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13" x14ac:dyDescent="0.25">
      <c r="A14" s="237" t="s">
        <v>120</v>
      </c>
      <c r="B14" s="238" t="s">
        <v>80</v>
      </c>
      <c r="C14" s="258" t="s">
        <v>81</v>
      </c>
      <c r="D14" s="239"/>
      <c r="E14" s="240"/>
      <c r="F14" s="241"/>
      <c r="G14" s="242">
        <f>SUMIF(AG15:AG38,"&lt;&gt;NOR",G15:G38)</f>
        <v>0</v>
      </c>
      <c r="H14" s="236"/>
      <c r="I14" s="236">
        <f>SUM(I15:I38)</f>
        <v>0</v>
      </c>
      <c r="J14" s="236"/>
      <c r="K14" s="236">
        <f>SUM(K15:K38)</f>
        <v>0</v>
      </c>
      <c r="L14" s="236"/>
      <c r="M14" s="236">
        <f>SUM(M15:M38)</f>
        <v>0</v>
      </c>
      <c r="N14" s="236"/>
      <c r="O14" s="236">
        <f>SUM(O15:O38)</f>
        <v>0</v>
      </c>
      <c r="P14" s="236"/>
      <c r="Q14" s="236">
        <f>SUM(Q15:Q38)</f>
        <v>204.66</v>
      </c>
      <c r="R14" s="236"/>
      <c r="S14" s="236"/>
      <c r="T14" s="236"/>
      <c r="U14" s="236"/>
      <c r="V14" s="236">
        <f>SUM(V15:V38)</f>
        <v>1051.99</v>
      </c>
      <c r="W14" s="236"/>
      <c r="X14" s="236"/>
      <c r="AG14" t="s">
        <v>121</v>
      </c>
    </row>
    <row r="15" spans="1:60" outlineLevel="1" x14ac:dyDescent="0.25">
      <c r="A15" s="243">
        <v>4</v>
      </c>
      <c r="B15" s="244" t="s">
        <v>136</v>
      </c>
      <c r="C15" s="259" t="s">
        <v>137</v>
      </c>
      <c r="D15" s="245" t="s">
        <v>124</v>
      </c>
      <c r="E15" s="246">
        <v>109</v>
      </c>
      <c r="F15" s="247"/>
      <c r="G15" s="248">
        <f>ROUND(E15*F15,2)</f>
        <v>0</v>
      </c>
      <c r="H15" s="233"/>
      <c r="I15" s="232">
        <f>ROUND(E15*H15,2)</f>
        <v>0</v>
      </c>
      <c r="J15" s="233"/>
      <c r="K15" s="232">
        <f>ROUND(E15*J15,2)</f>
        <v>0</v>
      </c>
      <c r="L15" s="232">
        <v>21</v>
      </c>
      <c r="M15" s="232">
        <f>G15*(1+L15/100)</f>
        <v>0</v>
      </c>
      <c r="N15" s="232">
        <v>0</v>
      </c>
      <c r="O15" s="232">
        <f>ROUND(E15*N15,2)</f>
        <v>0</v>
      </c>
      <c r="P15" s="232">
        <v>0.13800000000000001</v>
      </c>
      <c r="Q15" s="232">
        <f>ROUND(E15*P15,2)</f>
        <v>15.04</v>
      </c>
      <c r="R15" s="232"/>
      <c r="S15" s="232" t="s">
        <v>125</v>
      </c>
      <c r="T15" s="232" t="s">
        <v>125</v>
      </c>
      <c r="U15" s="232">
        <v>0.16</v>
      </c>
      <c r="V15" s="232">
        <f>ROUND(E15*U15,2)</f>
        <v>17.440000000000001</v>
      </c>
      <c r="W15" s="232"/>
      <c r="X15" s="232" t="s">
        <v>126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127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5">
      <c r="A16" s="229"/>
      <c r="B16" s="230"/>
      <c r="C16" s="260" t="s">
        <v>138</v>
      </c>
      <c r="D16" s="234"/>
      <c r="E16" s="235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12"/>
      <c r="Z16" s="212"/>
      <c r="AA16" s="212"/>
      <c r="AB16" s="212"/>
      <c r="AC16" s="212"/>
      <c r="AD16" s="212"/>
      <c r="AE16" s="212"/>
      <c r="AF16" s="212"/>
      <c r="AG16" s="212" t="s">
        <v>129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5">
      <c r="A17" s="229"/>
      <c r="B17" s="230"/>
      <c r="C17" s="260" t="s">
        <v>139</v>
      </c>
      <c r="D17" s="234"/>
      <c r="E17" s="235">
        <v>109</v>
      </c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12"/>
      <c r="Z17" s="212"/>
      <c r="AA17" s="212"/>
      <c r="AB17" s="212"/>
      <c r="AC17" s="212"/>
      <c r="AD17" s="212"/>
      <c r="AE17" s="212"/>
      <c r="AF17" s="212"/>
      <c r="AG17" s="212" t="s">
        <v>129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5">
      <c r="A18" s="243">
        <v>5</v>
      </c>
      <c r="B18" s="244" t="s">
        <v>140</v>
      </c>
      <c r="C18" s="259" t="s">
        <v>141</v>
      </c>
      <c r="D18" s="245" t="s">
        <v>124</v>
      </c>
      <c r="E18" s="246">
        <v>109</v>
      </c>
      <c r="F18" s="247"/>
      <c r="G18" s="248">
        <f>ROUND(E18*F18,2)</f>
        <v>0</v>
      </c>
      <c r="H18" s="233"/>
      <c r="I18" s="232">
        <f>ROUND(E18*H18,2)</f>
        <v>0</v>
      </c>
      <c r="J18" s="233"/>
      <c r="K18" s="232">
        <f>ROUND(E18*J18,2)</f>
        <v>0</v>
      </c>
      <c r="L18" s="232">
        <v>21</v>
      </c>
      <c r="M18" s="232">
        <f>G18*(1+L18/100)</f>
        <v>0</v>
      </c>
      <c r="N18" s="232">
        <v>0</v>
      </c>
      <c r="O18" s="232">
        <f>ROUND(E18*N18,2)</f>
        <v>0</v>
      </c>
      <c r="P18" s="232">
        <v>0.66</v>
      </c>
      <c r="Q18" s="232">
        <f>ROUND(E18*P18,2)</f>
        <v>71.94</v>
      </c>
      <c r="R18" s="232"/>
      <c r="S18" s="232" t="s">
        <v>125</v>
      </c>
      <c r="T18" s="232" t="s">
        <v>125</v>
      </c>
      <c r="U18" s="232">
        <v>1.0529999999999999</v>
      </c>
      <c r="V18" s="232">
        <f>ROUND(E18*U18,2)</f>
        <v>114.78</v>
      </c>
      <c r="W18" s="232"/>
      <c r="X18" s="232" t="s">
        <v>126</v>
      </c>
      <c r="Y18" s="212"/>
      <c r="Z18" s="212"/>
      <c r="AA18" s="212"/>
      <c r="AB18" s="212"/>
      <c r="AC18" s="212"/>
      <c r="AD18" s="212"/>
      <c r="AE18" s="212"/>
      <c r="AF18" s="212"/>
      <c r="AG18" s="212" t="s">
        <v>127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5">
      <c r="A19" s="229"/>
      <c r="B19" s="230"/>
      <c r="C19" s="260" t="s">
        <v>138</v>
      </c>
      <c r="D19" s="234"/>
      <c r="E19" s="235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12"/>
      <c r="Z19" s="212"/>
      <c r="AA19" s="212"/>
      <c r="AB19" s="212"/>
      <c r="AC19" s="212"/>
      <c r="AD19" s="212"/>
      <c r="AE19" s="212"/>
      <c r="AF19" s="212"/>
      <c r="AG19" s="212" t="s">
        <v>129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29"/>
      <c r="B20" s="230"/>
      <c r="C20" s="260" t="s">
        <v>139</v>
      </c>
      <c r="D20" s="234"/>
      <c r="E20" s="235">
        <v>109</v>
      </c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12"/>
      <c r="Z20" s="212"/>
      <c r="AA20" s="212"/>
      <c r="AB20" s="212"/>
      <c r="AC20" s="212"/>
      <c r="AD20" s="212"/>
      <c r="AE20" s="212"/>
      <c r="AF20" s="212"/>
      <c r="AG20" s="212" t="s">
        <v>129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5">
      <c r="A21" s="243">
        <v>6</v>
      </c>
      <c r="B21" s="244" t="s">
        <v>142</v>
      </c>
      <c r="C21" s="259" t="s">
        <v>143</v>
      </c>
      <c r="D21" s="245" t="s">
        <v>124</v>
      </c>
      <c r="E21" s="246">
        <v>17</v>
      </c>
      <c r="F21" s="247"/>
      <c r="G21" s="248">
        <f>ROUND(E21*F21,2)</f>
        <v>0</v>
      </c>
      <c r="H21" s="233"/>
      <c r="I21" s="232">
        <f>ROUND(E21*H21,2)</f>
        <v>0</v>
      </c>
      <c r="J21" s="233"/>
      <c r="K21" s="232">
        <f>ROUND(E21*J21,2)</f>
        <v>0</v>
      </c>
      <c r="L21" s="232">
        <v>21</v>
      </c>
      <c r="M21" s="232">
        <f>G21*(1+L21/100)</f>
        <v>0</v>
      </c>
      <c r="N21" s="232">
        <v>0</v>
      </c>
      <c r="O21" s="232">
        <f>ROUND(E21*N21,2)</f>
        <v>0</v>
      </c>
      <c r="P21" s="232">
        <v>0.22</v>
      </c>
      <c r="Q21" s="232">
        <f>ROUND(E21*P21,2)</f>
        <v>3.74</v>
      </c>
      <c r="R21" s="232"/>
      <c r="S21" s="232" t="s">
        <v>125</v>
      </c>
      <c r="T21" s="232" t="s">
        <v>125</v>
      </c>
      <c r="U21" s="232">
        <v>0.12</v>
      </c>
      <c r="V21" s="232">
        <f>ROUND(E21*U21,2)</f>
        <v>2.04</v>
      </c>
      <c r="W21" s="232"/>
      <c r="X21" s="232" t="s">
        <v>126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127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5">
      <c r="A22" s="229"/>
      <c r="B22" s="230"/>
      <c r="C22" s="260" t="s">
        <v>144</v>
      </c>
      <c r="D22" s="234"/>
      <c r="E22" s="235"/>
      <c r="F22" s="232"/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12"/>
      <c r="Z22" s="212"/>
      <c r="AA22" s="212"/>
      <c r="AB22" s="212"/>
      <c r="AC22" s="212"/>
      <c r="AD22" s="212"/>
      <c r="AE22" s="212"/>
      <c r="AF22" s="212"/>
      <c r="AG22" s="212" t="s">
        <v>129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5">
      <c r="A23" s="229"/>
      <c r="B23" s="230"/>
      <c r="C23" s="260" t="s">
        <v>145</v>
      </c>
      <c r="D23" s="234"/>
      <c r="E23" s="235">
        <v>17</v>
      </c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12"/>
      <c r="Z23" s="212"/>
      <c r="AA23" s="212"/>
      <c r="AB23" s="212"/>
      <c r="AC23" s="212"/>
      <c r="AD23" s="212"/>
      <c r="AE23" s="212"/>
      <c r="AF23" s="212"/>
      <c r="AG23" s="212" t="s">
        <v>129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5">
      <c r="A24" s="243">
        <v>7</v>
      </c>
      <c r="B24" s="244" t="s">
        <v>146</v>
      </c>
      <c r="C24" s="259" t="s">
        <v>147</v>
      </c>
      <c r="D24" s="245" t="s">
        <v>148</v>
      </c>
      <c r="E24" s="246">
        <v>54</v>
      </c>
      <c r="F24" s="247"/>
      <c r="G24" s="248">
        <f>ROUND(E24*F24,2)</f>
        <v>0</v>
      </c>
      <c r="H24" s="233"/>
      <c r="I24" s="232">
        <f>ROUND(E24*H24,2)</f>
        <v>0</v>
      </c>
      <c r="J24" s="233"/>
      <c r="K24" s="232">
        <f>ROUND(E24*J24,2)</f>
        <v>0</v>
      </c>
      <c r="L24" s="232">
        <v>21</v>
      </c>
      <c r="M24" s="232">
        <f>G24*(1+L24/100)</f>
        <v>0</v>
      </c>
      <c r="N24" s="232">
        <v>0</v>
      </c>
      <c r="O24" s="232">
        <f>ROUND(E24*N24,2)</f>
        <v>0</v>
      </c>
      <c r="P24" s="232">
        <v>0.27</v>
      </c>
      <c r="Q24" s="232">
        <f>ROUND(E24*P24,2)</f>
        <v>14.58</v>
      </c>
      <c r="R24" s="232"/>
      <c r="S24" s="232" t="s">
        <v>125</v>
      </c>
      <c r="T24" s="232" t="s">
        <v>125</v>
      </c>
      <c r="U24" s="232">
        <v>0.123</v>
      </c>
      <c r="V24" s="232">
        <f>ROUND(E24*U24,2)</f>
        <v>6.64</v>
      </c>
      <c r="W24" s="232"/>
      <c r="X24" s="232" t="s">
        <v>126</v>
      </c>
      <c r="Y24" s="212"/>
      <c r="Z24" s="212"/>
      <c r="AA24" s="212"/>
      <c r="AB24" s="212"/>
      <c r="AC24" s="212"/>
      <c r="AD24" s="212"/>
      <c r="AE24" s="212"/>
      <c r="AF24" s="212"/>
      <c r="AG24" s="212" t="s">
        <v>127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5">
      <c r="A25" s="229"/>
      <c r="B25" s="230"/>
      <c r="C25" s="260" t="s">
        <v>149</v>
      </c>
      <c r="D25" s="234"/>
      <c r="E25" s="235"/>
      <c r="F25" s="232"/>
      <c r="G25" s="232"/>
      <c r="H25" s="232"/>
      <c r="I25" s="232"/>
      <c r="J25" s="232"/>
      <c r="K25" s="232"/>
      <c r="L25" s="232"/>
      <c r="M25" s="232"/>
      <c r="N25" s="232"/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12"/>
      <c r="Z25" s="212"/>
      <c r="AA25" s="212"/>
      <c r="AB25" s="212"/>
      <c r="AC25" s="212"/>
      <c r="AD25" s="212"/>
      <c r="AE25" s="212"/>
      <c r="AF25" s="212"/>
      <c r="AG25" s="212" t="s">
        <v>129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5">
      <c r="A26" s="229"/>
      <c r="B26" s="230"/>
      <c r="C26" s="260" t="s">
        <v>150</v>
      </c>
      <c r="D26" s="234"/>
      <c r="E26" s="235"/>
      <c r="F26" s="232"/>
      <c r="G26" s="232"/>
      <c r="H26" s="232"/>
      <c r="I26" s="232"/>
      <c r="J26" s="232"/>
      <c r="K26" s="232"/>
      <c r="L26" s="232"/>
      <c r="M26" s="232"/>
      <c r="N26" s="232"/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12"/>
      <c r="Z26" s="212"/>
      <c r="AA26" s="212"/>
      <c r="AB26" s="212"/>
      <c r="AC26" s="212"/>
      <c r="AD26" s="212"/>
      <c r="AE26" s="212"/>
      <c r="AF26" s="212"/>
      <c r="AG26" s="212" t="s">
        <v>129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5">
      <c r="A27" s="229"/>
      <c r="B27" s="230"/>
      <c r="C27" s="260" t="s">
        <v>151</v>
      </c>
      <c r="D27" s="234"/>
      <c r="E27" s="235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12"/>
      <c r="Z27" s="212"/>
      <c r="AA27" s="212"/>
      <c r="AB27" s="212"/>
      <c r="AC27" s="212"/>
      <c r="AD27" s="212"/>
      <c r="AE27" s="212"/>
      <c r="AF27" s="212"/>
      <c r="AG27" s="212" t="s">
        <v>129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5">
      <c r="A28" s="229"/>
      <c r="B28" s="230"/>
      <c r="C28" s="260" t="s">
        <v>152</v>
      </c>
      <c r="D28" s="234"/>
      <c r="E28" s="235">
        <v>54</v>
      </c>
      <c r="F28" s="232"/>
      <c r="G28" s="232"/>
      <c r="H28" s="232"/>
      <c r="I28" s="232"/>
      <c r="J28" s="232"/>
      <c r="K28" s="232"/>
      <c r="L28" s="232"/>
      <c r="M28" s="232"/>
      <c r="N28" s="232"/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12"/>
      <c r="Z28" s="212"/>
      <c r="AA28" s="212"/>
      <c r="AB28" s="212"/>
      <c r="AC28" s="212"/>
      <c r="AD28" s="212"/>
      <c r="AE28" s="212"/>
      <c r="AF28" s="212"/>
      <c r="AG28" s="212" t="s">
        <v>129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5">
      <c r="A29" s="243">
        <v>8</v>
      </c>
      <c r="B29" s="244" t="s">
        <v>153</v>
      </c>
      <c r="C29" s="259" t="s">
        <v>154</v>
      </c>
      <c r="D29" s="245" t="s">
        <v>155</v>
      </c>
      <c r="E29" s="246">
        <v>24.84</v>
      </c>
      <c r="F29" s="247"/>
      <c r="G29" s="248">
        <f>ROUND(E29*F29,2)</f>
        <v>0</v>
      </c>
      <c r="H29" s="233"/>
      <c r="I29" s="232">
        <f>ROUND(E29*H29,2)</f>
        <v>0</v>
      </c>
      <c r="J29" s="233"/>
      <c r="K29" s="232">
        <f>ROUND(E29*J29,2)</f>
        <v>0</v>
      </c>
      <c r="L29" s="232">
        <v>21</v>
      </c>
      <c r="M29" s="232">
        <f>G29*(1+L29/100)</f>
        <v>0</v>
      </c>
      <c r="N29" s="232">
        <v>0</v>
      </c>
      <c r="O29" s="232">
        <f>ROUND(E29*N29,2)</f>
        <v>0</v>
      </c>
      <c r="P29" s="232">
        <v>2.4</v>
      </c>
      <c r="Q29" s="232">
        <f>ROUND(E29*P29,2)</f>
        <v>59.62</v>
      </c>
      <c r="R29" s="232"/>
      <c r="S29" s="232" t="s">
        <v>125</v>
      </c>
      <c r="T29" s="232" t="s">
        <v>125</v>
      </c>
      <c r="U29" s="232">
        <v>16.54</v>
      </c>
      <c r="V29" s="232">
        <f>ROUND(E29*U29,2)</f>
        <v>410.85</v>
      </c>
      <c r="W29" s="232"/>
      <c r="X29" s="232" t="s">
        <v>126</v>
      </c>
      <c r="Y29" s="212"/>
      <c r="Z29" s="212"/>
      <c r="AA29" s="212"/>
      <c r="AB29" s="212"/>
      <c r="AC29" s="212"/>
      <c r="AD29" s="212"/>
      <c r="AE29" s="212"/>
      <c r="AF29" s="212"/>
      <c r="AG29" s="212" t="s">
        <v>127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5">
      <c r="A30" s="229"/>
      <c r="B30" s="230"/>
      <c r="C30" s="260" t="s">
        <v>156</v>
      </c>
      <c r="D30" s="234"/>
      <c r="E30" s="235"/>
      <c r="F30" s="232"/>
      <c r="G30" s="232"/>
      <c r="H30" s="232"/>
      <c r="I30" s="232"/>
      <c r="J30" s="232"/>
      <c r="K30" s="232"/>
      <c r="L30" s="232"/>
      <c r="M30" s="232"/>
      <c r="N30" s="232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12"/>
      <c r="Z30" s="212"/>
      <c r="AA30" s="212"/>
      <c r="AB30" s="212"/>
      <c r="AC30" s="212"/>
      <c r="AD30" s="212"/>
      <c r="AE30" s="212"/>
      <c r="AF30" s="212"/>
      <c r="AG30" s="212" t="s">
        <v>129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5">
      <c r="A31" s="229"/>
      <c r="B31" s="230"/>
      <c r="C31" s="260" t="s">
        <v>157</v>
      </c>
      <c r="D31" s="234"/>
      <c r="E31" s="235"/>
      <c r="F31" s="232"/>
      <c r="G31" s="232"/>
      <c r="H31" s="232"/>
      <c r="I31" s="232"/>
      <c r="J31" s="232"/>
      <c r="K31" s="232"/>
      <c r="L31" s="232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12"/>
      <c r="Z31" s="212"/>
      <c r="AA31" s="212"/>
      <c r="AB31" s="212"/>
      <c r="AC31" s="212"/>
      <c r="AD31" s="212"/>
      <c r="AE31" s="212"/>
      <c r="AF31" s="212"/>
      <c r="AG31" s="212" t="s">
        <v>129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5">
      <c r="A32" s="229"/>
      <c r="B32" s="230"/>
      <c r="C32" s="260" t="s">
        <v>151</v>
      </c>
      <c r="D32" s="234"/>
      <c r="E32" s="235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12"/>
      <c r="Z32" s="212"/>
      <c r="AA32" s="212"/>
      <c r="AB32" s="212"/>
      <c r="AC32" s="212"/>
      <c r="AD32" s="212"/>
      <c r="AE32" s="212"/>
      <c r="AF32" s="212"/>
      <c r="AG32" s="212" t="s">
        <v>129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5">
      <c r="A33" s="229"/>
      <c r="B33" s="230"/>
      <c r="C33" s="260" t="s">
        <v>158</v>
      </c>
      <c r="D33" s="234"/>
      <c r="E33" s="235">
        <v>24.84</v>
      </c>
      <c r="F33" s="232"/>
      <c r="G33" s="232"/>
      <c r="H33" s="232"/>
      <c r="I33" s="232"/>
      <c r="J33" s="232"/>
      <c r="K33" s="232"/>
      <c r="L33" s="232"/>
      <c r="M33" s="232"/>
      <c r="N33" s="232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12"/>
      <c r="Z33" s="212"/>
      <c r="AA33" s="212"/>
      <c r="AB33" s="212"/>
      <c r="AC33" s="212"/>
      <c r="AD33" s="212"/>
      <c r="AE33" s="212"/>
      <c r="AF33" s="212"/>
      <c r="AG33" s="212" t="s">
        <v>129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5">
      <c r="A34" s="243">
        <v>9</v>
      </c>
      <c r="B34" s="244" t="s">
        <v>159</v>
      </c>
      <c r="C34" s="259" t="s">
        <v>160</v>
      </c>
      <c r="D34" s="245" t="s">
        <v>155</v>
      </c>
      <c r="E34" s="246">
        <v>16.559999999999999</v>
      </c>
      <c r="F34" s="247"/>
      <c r="G34" s="248">
        <f>ROUND(E34*F34,2)</f>
        <v>0</v>
      </c>
      <c r="H34" s="233"/>
      <c r="I34" s="232">
        <f>ROUND(E34*H34,2)</f>
        <v>0</v>
      </c>
      <c r="J34" s="233"/>
      <c r="K34" s="232">
        <f>ROUND(E34*J34,2)</f>
        <v>0</v>
      </c>
      <c r="L34" s="232">
        <v>21</v>
      </c>
      <c r="M34" s="232">
        <f>G34*(1+L34/100)</f>
        <v>0</v>
      </c>
      <c r="N34" s="232">
        <v>0</v>
      </c>
      <c r="O34" s="232">
        <f>ROUND(E34*N34,2)</f>
        <v>0</v>
      </c>
      <c r="P34" s="232">
        <v>2.4</v>
      </c>
      <c r="Q34" s="232">
        <f>ROUND(E34*P34,2)</f>
        <v>39.74</v>
      </c>
      <c r="R34" s="232"/>
      <c r="S34" s="232" t="s">
        <v>125</v>
      </c>
      <c r="T34" s="232" t="s">
        <v>125</v>
      </c>
      <c r="U34" s="232">
        <v>30.207999999999998</v>
      </c>
      <c r="V34" s="232">
        <f>ROUND(E34*U34,2)</f>
        <v>500.24</v>
      </c>
      <c r="W34" s="232"/>
      <c r="X34" s="232" t="s">
        <v>126</v>
      </c>
      <c r="Y34" s="212"/>
      <c r="Z34" s="212"/>
      <c r="AA34" s="212"/>
      <c r="AB34" s="212"/>
      <c r="AC34" s="212"/>
      <c r="AD34" s="212"/>
      <c r="AE34" s="212"/>
      <c r="AF34" s="212"/>
      <c r="AG34" s="212" t="s">
        <v>127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5">
      <c r="A35" s="229"/>
      <c r="B35" s="230"/>
      <c r="C35" s="260" t="s">
        <v>161</v>
      </c>
      <c r="D35" s="234"/>
      <c r="E35" s="235"/>
      <c r="F35" s="232"/>
      <c r="G35" s="232"/>
      <c r="H35" s="232"/>
      <c r="I35" s="232"/>
      <c r="J35" s="232"/>
      <c r="K35" s="232"/>
      <c r="L35" s="232"/>
      <c r="M35" s="232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12"/>
      <c r="Z35" s="212"/>
      <c r="AA35" s="212"/>
      <c r="AB35" s="212"/>
      <c r="AC35" s="212"/>
      <c r="AD35" s="212"/>
      <c r="AE35" s="212"/>
      <c r="AF35" s="212"/>
      <c r="AG35" s="212" t="s">
        <v>129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5">
      <c r="A36" s="229"/>
      <c r="B36" s="230"/>
      <c r="C36" s="260" t="s">
        <v>162</v>
      </c>
      <c r="D36" s="234"/>
      <c r="E36" s="235"/>
      <c r="F36" s="232"/>
      <c r="G36" s="232"/>
      <c r="H36" s="232"/>
      <c r="I36" s="232"/>
      <c r="J36" s="232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12"/>
      <c r="Z36" s="212"/>
      <c r="AA36" s="212"/>
      <c r="AB36" s="212"/>
      <c r="AC36" s="212"/>
      <c r="AD36" s="212"/>
      <c r="AE36" s="212"/>
      <c r="AF36" s="212"/>
      <c r="AG36" s="212" t="s">
        <v>129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5">
      <c r="A37" s="229"/>
      <c r="B37" s="230"/>
      <c r="C37" s="260" t="s">
        <v>151</v>
      </c>
      <c r="D37" s="234"/>
      <c r="E37" s="235"/>
      <c r="F37" s="232"/>
      <c r="G37" s="232"/>
      <c r="H37" s="232"/>
      <c r="I37" s="232"/>
      <c r="J37" s="232"/>
      <c r="K37" s="232"/>
      <c r="L37" s="232"/>
      <c r="M37" s="232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12"/>
      <c r="Z37" s="212"/>
      <c r="AA37" s="212"/>
      <c r="AB37" s="212"/>
      <c r="AC37" s="212"/>
      <c r="AD37" s="212"/>
      <c r="AE37" s="212"/>
      <c r="AF37" s="212"/>
      <c r="AG37" s="212" t="s">
        <v>129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5">
      <c r="A38" s="229"/>
      <c r="B38" s="230"/>
      <c r="C38" s="260" t="s">
        <v>163</v>
      </c>
      <c r="D38" s="234"/>
      <c r="E38" s="235">
        <v>16.559999999999999</v>
      </c>
      <c r="F38" s="232"/>
      <c r="G38" s="232"/>
      <c r="H38" s="232"/>
      <c r="I38" s="232"/>
      <c r="J38" s="232"/>
      <c r="K38" s="232"/>
      <c r="L38" s="232"/>
      <c r="M38" s="232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12"/>
      <c r="Z38" s="212"/>
      <c r="AA38" s="212"/>
      <c r="AB38" s="212"/>
      <c r="AC38" s="212"/>
      <c r="AD38" s="212"/>
      <c r="AE38" s="212"/>
      <c r="AF38" s="212"/>
      <c r="AG38" s="212" t="s">
        <v>129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13" x14ac:dyDescent="0.25">
      <c r="A39" s="237" t="s">
        <v>120</v>
      </c>
      <c r="B39" s="238" t="s">
        <v>55</v>
      </c>
      <c r="C39" s="258" t="s">
        <v>65</v>
      </c>
      <c r="D39" s="239"/>
      <c r="E39" s="240"/>
      <c r="F39" s="241"/>
      <c r="G39" s="242">
        <f>SUMIF(AG40:AG64,"&lt;&gt;NOR",G40:G64)</f>
        <v>0</v>
      </c>
      <c r="H39" s="236"/>
      <c r="I39" s="236">
        <f>SUM(I40:I64)</f>
        <v>0</v>
      </c>
      <c r="J39" s="236"/>
      <c r="K39" s="236">
        <f>SUM(K40:K64)</f>
        <v>0</v>
      </c>
      <c r="L39" s="236"/>
      <c r="M39" s="236">
        <f>SUM(M40:M64)</f>
        <v>0</v>
      </c>
      <c r="N39" s="236"/>
      <c r="O39" s="236">
        <f>SUM(O40:O64)</f>
        <v>0</v>
      </c>
      <c r="P39" s="236"/>
      <c r="Q39" s="236">
        <f>SUM(Q40:Q64)</f>
        <v>0</v>
      </c>
      <c r="R39" s="236"/>
      <c r="S39" s="236"/>
      <c r="T39" s="236"/>
      <c r="U39" s="236"/>
      <c r="V39" s="236">
        <f>SUM(V40:V64)</f>
        <v>1295.2699999999998</v>
      </c>
      <c r="W39" s="236"/>
      <c r="X39" s="236"/>
      <c r="AG39" t="s">
        <v>121</v>
      </c>
    </row>
    <row r="40" spans="1:60" outlineLevel="1" x14ac:dyDescent="0.25">
      <c r="A40" s="243">
        <v>10</v>
      </c>
      <c r="B40" s="244" t="s">
        <v>164</v>
      </c>
      <c r="C40" s="259" t="s">
        <v>165</v>
      </c>
      <c r="D40" s="245" t="s">
        <v>155</v>
      </c>
      <c r="E40" s="246">
        <v>621</v>
      </c>
      <c r="F40" s="247"/>
      <c r="G40" s="248">
        <f>ROUND(E40*F40,2)</f>
        <v>0</v>
      </c>
      <c r="H40" s="233"/>
      <c r="I40" s="232">
        <f>ROUND(E40*H40,2)</f>
        <v>0</v>
      </c>
      <c r="J40" s="233"/>
      <c r="K40" s="232">
        <f>ROUND(E40*J40,2)</f>
        <v>0</v>
      </c>
      <c r="L40" s="232">
        <v>21</v>
      </c>
      <c r="M40" s="232">
        <f>G40*(1+L40/100)</f>
        <v>0</v>
      </c>
      <c r="N40" s="232">
        <v>0</v>
      </c>
      <c r="O40" s="232">
        <f>ROUND(E40*N40,2)</f>
        <v>0</v>
      </c>
      <c r="P40" s="232">
        <v>0</v>
      </c>
      <c r="Q40" s="232">
        <f>ROUND(E40*P40,2)</f>
        <v>0</v>
      </c>
      <c r="R40" s="232"/>
      <c r="S40" s="232" t="s">
        <v>125</v>
      </c>
      <c r="T40" s="232" t="s">
        <v>125</v>
      </c>
      <c r="U40" s="232">
        <v>0.626</v>
      </c>
      <c r="V40" s="232">
        <f>ROUND(E40*U40,2)</f>
        <v>388.75</v>
      </c>
      <c r="W40" s="232"/>
      <c r="X40" s="232" t="s">
        <v>126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127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5">
      <c r="A41" s="229"/>
      <c r="B41" s="230"/>
      <c r="C41" s="260" t="s">
        <v>166</v>
      </c>
      <c r="D41" s="234"/>
      <c r="E41" s="235"/>
      <c r="F41" s="232"/>
      <c r="G41" s="232"/>
      <c r="H41" s="232"/>
      <c r="I41" s="232"/>
      <c r="J41" s="232"/>
      <c r="K41" s="232"/>
      <c r="L41" s="232"/>
      <c r="M41" s="232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12"/>
      <c r="Z41" s="212"/>
      <c r="AA41" s="212"/>
      <c r="AB41" s="212"/>
      <c r="AC41" s="212"/>
      <c r="AD41" s="212"/>
      <c r="AE41" s="212"/>
      <c r="AF41" s="212"/>
      <c r="AG41" s="212" t="s">
        <v>129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5">
      <c r="A42" s="229"/>
      <c r="B42" s="230"/>
      <c r="C42" s="260" t="s">
        <v>167</v>
      </c>
      <c r="D42" s="234"/>
      <c r="E42" s="235"/>
      <c r="F42" s="232"/>
      <c r="G42" s="232"/>
      <c r="H42" s="232"/>
      <c r="I42" s="232"/>
      <c r="J42" s="232"/>
      <c r="K42" s="232"/>
      <c r="L42" s="232"/>
      <c r="M42" s="232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12"/>
      <c r="Z42" s="212"/>
      <c r="AA42" s="212"/>
      <c r="AB42" s="212"/>
      <c r="AC42" s="212"/>
      <c r="AD42" s="212"/>
      <c r="AE42" s="212"/>
      <c r="AF42" s="212"/>
      <c r="AG42" s="212" t="s">
        <v>129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5">
      <c r="A43" s="229"/>
      <c r="B43" s="230"/>
      <c r="C43" s="260" t="s">
        <v>151</v>
      </c>
      <c r="D43" s="234"/>
      <c r="E43" s="235"/>
      <c r="F43" s="232"/>
      <c r="G43" s="232"/>
      <c r="H43" s="232"/>
      <c r="I43" s="232"/>
      <c r="J43" s="232"/>
      <c r="K43" s="232"/>
      <c r="L43" s="232"/>
      <c r="M43" s="232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12"/>
      <c r="Z43" s="212"/>
      <c r="AA43" s="212"/>
      <c r="AB43" s="212"/>
      <c r="AC43" s="212"/>
      <c r="AD43" s="212"/>
      <c r="AE43" s="212"/>
      <c r="AF43" s="212"/>
      <c r="AG43" s="212" t="s">
        <v>129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5">
      <c r="A44" s="229"/>
      <c r="B44" s="230"/>
      <c r="C44" s="260" t="s">
        <v>168</v>
      </c>
      <c r="D44" s="234"/>
      <c r="E44" s="235">
        <v>621</v>
      </c>
      <c r="F44" s="232"/>
      <c r="G44" s="232"/>
      <c r="H44" s="232"/>
      <c r="I44" s="232"/>
      <c r="J44" s="232"/>
      <c r="K44" s="232"/>
      <c r="L44" s="232"/>
      <c r="M44" s="232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12"/>
      <c r="Z44" s="212"/>
      <c r="AA44" s="212"/>
      <c r="AB44" s="212"/>
      <c r="AC44" s="212"/>
      <c r="AD44" s="212"/>
      <c r="AE44" s="212"/>
      <c r="AF44" s="212"/>
      <c r="AG44" s="212" t="s">
        <v>129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5">
      <c r="A45" s="249">
        <v>11</v>
      </c>
      <c r="B45" s="250" t="s">
        <v>169</v>
      </c>
      <c r="C45" s="261" t="s">
        <v>170</v>
      </c>
      <c r="D45" s="251" t="s">
        <v>155</v>
      </c>
      <c r="E45" s="252">
        <v>621</v>
      </c>
      <c r="F45" s="253"/>
      <c r="G45" s="254">
        <f>ROUND(E45*F45,2)</f>
        <v>0</v>
      </c>
      <c r="H45" s="233"/>
      <c r="I45" s="232">
        <f>ROUND(E45*H45,2)</f>
        <v>0</v>
      </c>
      <c r="J45" s="233"/>
      <c r="K45" s="232">
        <f>ROUND(E45*J45,2)</f>
        <v>0</v>
      </c>
      <c r="L45" s="232">
        <v>21</v>
      </c>
      <c r="M45" s="232">
        <f>G45*(1+L45/100)</f>
        <v>0</v>
      </c>
      <c r="N45" s="232">
        <v>0</v>
      </c>
      <c r="O45" s="232">
        <f>ROUND(E45*N45,2)</f>
        <v>0</v>
      </c>
      <c r="P45" s="232">
        <v>0</v>
      </c>
      <c r="Q45" s="232">
        <f>ROUND(E45*P45,2)</f>
        <v>0</v>
      </c>
      <c r="R45" s="232"/>
      <c r="S45" s="232" t="s">
        <v>125</v>
      </c>
      <c r="T45" s="232" t="s">
        <v>125</v>
      </c>
      <c r="U45" s="232">
        <v>8.1000000000000003E-2</v>
      </c>
      <c r="V45" s="232">
        <f>ROUND(E45*U45,2)</f>
        <v>50.3</v>
      </c>
      <c r="W45" s="232"/>
      <c r="X45" s="232" t="s">
        <v>126</v>
      </c>
      <c r="Y45" s="212"/>
      <c r="Z45" s="212"/>
      <c r="AA45" s="212"/>
      <c r="AB45" s="212"/>
      <c r="AC45" s="212"/>
      <c r="AD45" s="212"/>
      <c r="AE45" s="212"/>
      <c r="AF45" s="212"/>
      <c r="AG45" s="212" t="s">
        <v>127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5">
      <c r="A46" s="243">
        <v>12</v>
      </c>
      <c r="B46" s="244" t="s">
        <v>171</v>
      </c>
      <c r="C46" s="259" t="s">
        <v>172</v>
      </c>
      <c r="D46" s="245" t="s">
        <v>155</v>
      </c>
      <c r="E46" s="246">
        <v>165.6</v>
      </c>
      <c r="F46" s="247"/>
      <c r="G46" s="248">
        <f>ROUND(E46*F46,2)</f>
        <v>0</v>
      </c>
      <c r="H46" s="233"/>
      <c r="I46" s="232">
        <f>ROUND(E46*H46,2)</f>
        <v>0</v>
      </c>
      <c r="J46" s="233"/>
      <c r="K46" s="232">
        <f>ROUND(E46*J46,2)</f>
        <v>0</v>
      </c>
      <c r="L46" s="232">
        <v>21</v>
      </c>
      <c r="M46" s="232">
        <f>G46*(1+L46/100)</f>
        <v>0</v>
      </c>
      <c r="N46" s="232">
        <v>0</v>
      </c>
      <c r="O46" s="232">
        <f>ROUND(E46*N46,2)</f>
        <v>0</v>
      </c>
      <c r="P46" s="232">
        <v>0</v>
      </c>
      <c r="Q46" s="232">
        <f>ROUND(E46*P46,2)</f>
        <v>0</v>
      </c>
      <c r="R46" s="232"/>
      <c r="S46" s="232" t="s">
        <v>125</v>
      </c>
      <c r="T46" s="232" t="s">
        <v>125</v>
      </c>
      <c r="U46" s="232">
        <v>4.6550000000000002</v>
      </c>
      <c r="V46" s="232">
        <f>ROUND(E46*U46,2)</f>
        <v>770.87</v>
      </c>
      <c r="W46" s="232"/>
      <c r="X46" s="232" t="s">
        <v>126</v>
      </c>
      <c r="Y46" s="212"/>
      <c r="Z46" s="212"/>
      <c r="AA46" s="212"/>
      <c r="AB46" s="212"/>
      <c r="AC46" s="212"/>
      <c r="AD46" s="212"/>
      <c r="AE46" s="212"/>
      <c r="AF46" s="212"/>
      <c r="AG46" s="212" t="s">
        <v>127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5">
      <c r="A47" s="229"/>
      <c r="B47" s="230"/>
      <c r="C47" s="260" t="s">
        <v>173</v>
      </c>
      <c r="D47" s="234"/>
      <c r="E47" s="235"/>
      <c r="F47" s="232"/>
      <c r="G47" s="232"/>
      <c r="H47" s="232"/>
      <c r="I47" s="232"/>
      <c r="J47" s="232"/>
      <c r="K47" s="232"/>
      <c r="L47" s="232"/>
      <c r="M47" s="232"/>
      <c r="N47" s="232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12"/>
      <c r="Z47" s="212"/>
      <c r="AA47" s="212"/>
      <c r="AB47" s="212"/>
      <c r="AC47" s="212"/>
      <c r="AD47" s="212"/>
      <c r="AE47" s="212"/>
      <c r="AF47" s="212"/>
      <c r="AG47" s="212" t="s">
        <v>129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5">
      <c r="A48" s="229"/>
      <c r="B48" s="230"/>
      <c r="C48" s="260" t="s">
        <v>174</v>
      </c>
      <c r="D48" s="234"/>
      <c r="E48" s="235"/>
      <c r="F48" s="232"/>
      <c r="G48" s="232"/>
      <c r="H48" s="232"/>
      <c r="I48" s="232"/>
      <c r="J48" s="232"/>
      <c r="K48" s="232"/>
      <c r="L48" s="232"/>
      <c r="M48" s="232"/>
      <c r="N48" s="232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12"/>
      <c r="Z48" s="212"/>
      <c r="AA48" s="212"/>
      <c r="AB48" s="212"/>
      <c r="AC48" s="212"/>
      <c r="AD48" s="212"/>
      <c r="AE48" s="212"/>
      <c r="AF48" s="212"/>
      <c r="AG48" s="212" t="s">
        <v>129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5">
      <c r="A49" s="229"/>
      <c r="B49" s="230"/>
      <c r="C49" s="260" t="s">
        <v>151</v>
      </c>
      <c r="D49" s="234"/>
      <c r="E49" s="235"/>
      <c r="F49" s="232"/>
      <c r="G49" s="232"/>
      <c r="H49" s="232"/>
      <c r="I49" s="232"/>
      <c r="J49" s="232"/>
      <c r="K49" s="232"/>
      <c r="L49" s="232"/>
      <c r="M49" s="232"/>
      <c r="N49" s="232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12"/>
      <c r="Z49" s="212"/>
      <c r="AA49" s="212"/>
      <c r="AB49" s="212"/>
      <c r="AC49" s="212"/>
      <c r="AD49" s="212"/>
      <c r="AE49" s="212"/>
      <c r="AF49" s="212"/>
      <c r="AG49" s="212" t="s">
        <v>129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5">
      <c r="A50" s="229"/>
      <c r="B50" s="230"/>
      <c r="C50" s="260" t="s">
        <v>175</v>
      </c>
      <c r="D50" s="234"/>
      <c r="E50" s="235">
        <v>165.6</v>
      </c>
      <c r="F50" s="232"/>
      <c r="G50" s="232"/>
      <c r="H50" s="232"/>
      <c r="I50" s="232"/>
      <c r="J50" s="232"/>
      <c r="K50" s="232"/>
      <c r="L50" s="232"/>
      <c r="M50" s="232"/>
      <c r="N50" s="232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12"/>
      <c r="Z50" s="212"/>
      <c r="AA50" s="212"/>
      <c r="AB50" s="212"/>
      <c r="AC50" s="212"/>
      <c r="AD50" s="212"/>
      <c r="AE50" s="212"/>
      <c r="AF50" s="212"/>
      <c r="AG50" s="212" t="s">
        <v>129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5">
      <c r="A51" s="243">
        <v>13</v>
      </c>
      <c r="B51" s="244" t="s">
        <v>176</v>
      </c>
      <c r="C51" s="259" t="s">
        <v>177</v>
      </c>
      <c r="D51" s="245" t="s">
        <v>148</v>
      </c>
      <c r="E51" s="246">
        <v>127</v>
      </c>
      <c r="F51" s="247"/>
      <c r="G51" s="248">
        <f>ROUND(E51*F51,2)</f>
        <v>0</v>
      </c>
      <c r="H51" s="233"/>
      <c r="I51" s="232">
        <f>ROUND(E51*H51,2)</f>
        <v>0</v>
      </c>
      <c r="J51" s="233"/>
      <c r="K51" s="232">
        <f>ROUND(E51*J51,2)</f>
        <v>0</v>
      </c>
      <c r="L51" s="232">
        <v>21</v>
      </c>
      <c r="M51" s="232">
        <f>G51*(1+L51/100)</f>
        <v>0</v>
      </c>
      <c r="N51" s="232">
        <v>0</v>
      </c>
      <c r="O51" s="232">
        <f>ROUND(E51*N51,2)</f>
        <v>0</v>
      </c>
      <c r="P51" s="232">
        <v>0</v>
      </c>
      <c r="Q51" s="232">
        <f>ROUND(E51*P51,2)</f>
        <v>0</v>
      </c>
      <c r="R51" s="232"/>
      <c r="S51" s="232" t="s">
        <v>125</v>
      </c>
      <c r="T51" s="232" t="s">
        <v>125</v>
      </c>
      <c r="U51" s="232">
        <v>0.123</v>
      </c>
      <c r="V51" s="232">
        <f>ROUND(E51*U51,2)</f>
        <v>15.62</v>
      </c>
      <c r="W51" s="232"/>
      <c r="X51" s="232" t="s">
        <v>126</v>
      </c>
      <c r="Y51" s="212"/>
      <c r="Z51" s="212"/>
      <c r="AA51" s="212"/>
      <c r="AB51" s="212"/>
      <c r="AC51" s="212"/>
      <c r="AD51" s="212"/>
      <c r="AE51" s="212"/>
      <c r="AF51" s="212"/>
      <c r="AG51" s="212" t="s">
        <v>127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5">
      <c r="A52" s="229"/>
      <c r="B52" s="230"/>
      <c r="C52" s="260" t="s">
        <v>178</v>
      </c>
      <c r="D52" s="234"/>
      <c r="E52" s="235"/>
      <c r="F52" s="232"/>
      <c r="G52" s="232"/>
      <c r="H52" s="232"/>
      <c r="I52" s="232"/>
      <c r="J52" s="232"/>
      <c r="K52" s="232"/>
      <c r="L52" s="232"/>
      <c r="M52" s="232"/>
      <c r="N52" s="232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12"/>
      <c r="Z52" s="212"/>
      <c r="AA52" s="212"/>
      <c r="AB52" s="212"/>
      <c r="AC52" s="212"/>
      <c r="AD52" s="212"/>
      <c r="AE52" s="212"/>
      <c r="AF52" s="212"/>
      <c r="AG52" s="212" t="s">
        <v>129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5">
      <c r="A53" s="229"/>
      <c r="B53" s="230"/>
      <c r="C53" s="260" t="s">
        <v>179</v>
      </c>
      <c r="D53" s="234"/>
      <c r="E53" s="235">
        <v>127</v>
      </c>
      <c r="F53" s="232"/>
      <c r="G53" s="232"/>
      <c r="H53" s="232"/>
      <c r="I53" s="232"/>
      <c r="J53" s="232"/>
      <c r="K53" s="232"/>
      <c r="L53" s="232"/>
      <c r="M53" s="232"/>
      <c r="N53" s="232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12"/>
      <c r="Z53" s="212"/>
      <c r="AA53" s="212"/>
      <c r="AB53" s="212"/>
      <c r="AC53" s="212"/>
      <c r="AD53" s="212"/>
      <c r="AE53" s="212"/>
      <c r="AF53" s="212"/>
      <c r="AG53" s="212" t="s">
        <v>129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5">
      <c r="A54" s="243">
        <v>14</v>
      </c>
      <c r="B54" s="244" t="s">
        <v>180</v>
      </c>
      <c r="C54" s="259" t="s">
        <v>181</v>
      </c>
      <c r="D54" s="245" t="s">
        <v>155</v>
      </c>
      <c r="E54" s="246">
        <v>955</v>
      </c>
      <c r="F54" s="247"/>
      <c r="G54" s="248">
        <f>ROUND(E54*F54,2)</f>
        <v>0</v>
      </c>
      <c r="H54" s="233"/>
      <c r="I54" s="232">
        <f>ROUND(E54*H54,2)</f>
        <v>0</v>
      </c>
      <c r="J54" s="233"/>
      <c r="K54" s="232">
        <f>ROUND(E54*J54,2)</f>
        <v>0</v>
      </c>
      <c r="L54" s="232">
        <v>21</v>
      </c>
      <c r="M54" s="232">
        <f>G54*(1+L54/100)</f>
        <v>0</v>
      </c>
      <c r="N54" s="232">
        <v>0</v>
      </c>
      <c r="O54" s="232">
        <f>ROUND(E54*N54,2)</f>
        <v>0</v>
      </c>
      <c r="P54" s="232">
        <v>0</v>
      </c>
      <c r="Q54" s="232">
        <f>ROUND(E54*P54,2)</f>
        <v>0</v>
      </c>
      <c r="R54" s="232"/>
      <c r="S54" s="232" t="s">
        <v>125</v>
      </c>
      <c r="T54" s="232" t="s">
        <v>125</v>
      </c>
      <c r="U54" s="232">
        <v>1.0999999999999999E-2</v>
      </c>
      <c r="V54" s="232">
        <f>ROUND(E54*U54,2)</f>
        <v>10.51</v>
      </c>
      <c r="W54" s="232"/>
      <c r="X54" s="232" t="s">
        <v>126</v>
      </c>
      <c r="Y54" s="212"/>
      <c r="Z54" s="212"/>
      <c r="AA54" s="212"/>
      <c r="AB54" s="212"/>
      <c r="AC54" s="212"/>
      <c r="AD54" s="212"/>
      <c r="AE54" s="212"/>
      <c r="AF54" s="212"/>
      <c r="AG54" s="212" t="s">
        <v>127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5">
      <c r="A55" s="229"/>
      <c r="B55" s="230"/>
      <c r="C55" s="260" t="s">
        <v>182</v>
      </c>
      <c r="D55" s="234"/>
      <c r="E55" s="235"/>
      <c r="F55" s="232"/>
      <c r="G55" s="232"/>
      <c r="H55" s="232"/>
      <c r="I55" s="232"/>
      <c r="J55" s="232"/>
      <c r="K55" s="232"/>
      <c r="L55" s="232"/>
      <c r="M55" s="232"/>
      <c r="N55" s="232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12"/>
      <c r="Z55" s="212"/>
      <c r="AA55" s="212"/>
      <c r="AB55" s="212"/>
      <c r="AC55" s="212"/>
      <c r="AD55" s="212"/>
      <c r="AE55" s="212"/>
      <c r="AF55" s="212"/>
      <c r="AG55" s="212" t="s">
        <v>129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5">
      <c r="A56" s="229"/>
      <c r="B56" s="230"/>
      <c r="C56" s="260" t="s">
        <v>183</v>
      </c>
      <c r="D56" s="234"/>
      <c r="E56" s="235">
        <v>955</v>
      </c>
      <c r="F56" s="232"/>
      <c r="G56" s="232"/>
      <c r="H56" s="232"/>
      <c r="I56" s="232"/>
      <c r="J56" s="232"/>
      <c r="K56" s="232"/>
      <c r="L56" s="232"/>
      <c r="M56" s="232"/>
      <c r="N56" s="232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12"/>
      <c r="Z56" s="212"/>
      <c r="AA56" s="212"/>
      <c r="AB56" s="212"/>
      <c r="AC56" s="212"/>
      <c r="AD56" s="212"/>
      <c r="AE56" s="212"/>
      <c r="AF56" s="212"/>
      <c r="AG56" s="212" t="s">
        <v>129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5">
      <c r="A57" s="243">
        <v>15</v>
      </c>
      <c r="B57" s="244" t="s">
        <v>184</v>
      </c>
      <c r="C57" s="259" t="s">
        <v>185</v>
      </c>
      <c r="D57" s="245" t="s">
        <v>155</v>
      </c>
      <c r="E57" s="246">
        <v>4775</v>
      </c>
      <c r="F57" s="247"/>
      <c r="G57" s="248">
        <f>ROUND(E57*F57,2)</f>
        <v>0</v>
      </c>
      <c r="H57" s="233"/>
      <c r="I57" s="232">
        <f>ROUND(E57*H57,2)</f>
        <v>0</v>
      </c>
      <c r="J57" s="233"/>
      <c r="K57" s="232">
        <f>ROUND(E57*J57,2)</f>
        <v>0</v>
      </c>
      <c r="L57" s="232">
        <v>21</v>
      </c>
      <c r="M57" s="232">
        <f>G57*(1+L57/100)</f>
        <v>0</v>
      </c>
      <c r="N57" s="232">
        <v>0</v>
      </c>
      <c r="O57" s="232">
        <f>ROUND(E57*N57,2)</f>
        <v>0</v>
      </c>
      <c r="P57" s="232">
        <v>0</v>
      </c>
      <c r="Q57" s="232">
        <f>ROUND(E57*P57,2)</f>
        <v>0</v>
      </c>
      <c r="R57" s="232"/>
      <c r="S57" s="232" t="s">
        <v>125</v>
      </c>
      <c r="T57" s="232" t="s">
        <v>125</v>
      </c>
      <c r="U57" s="232">
        <v>0</v>
      </c>
      <c r="V57" s="232">
        <f>ROUND(E57*U57,2)</f>
        <v>0</v>
      </c>
      <c r="W57" s="232"/>
      <c r="X57" s="232" t="s">
        <v>126</v>
      </c>
      <c r="Y57" s="212"/>
      <c r="Z57" s="212"/>
      <c r="AA57" s="212"/>
      <c r="AB57" s="212"/>
      <c r="AC57" s="212"/>
      <c r="AD57" s="212"/>
      <c r="AE57" s="212"/>
      <c r="AF57" s="212"/>
      <c r="AG57" s="212" t="s">
        <v>127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5">
      <c r="A58" s="229"/>
      <c r="B58" s="230"/>
      <c r="C58" s="260" t="s">
        <v>186</v>
      </c>
      <c r="D58" s="234"/>
      <c r="E58" s="235"/>
      <c r="F58" s="232"/>
      <c r="G58" s="232"/>
      <c r="H58" s="232"/>
      <c r="I58" s="232"/>
      <c r="J58" s="232"/>
      <c r="K58" s="232"/>
      <c r="L58" s="232"/>
      <c r="M58" s="232"/>
      <c r="N58" s="232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12"/>
      <c r="Z58" s="212"/>
      <c r="AA58" s="212"/>
      <c r="AB58" s="212"/>
      <c r="AC58" s="212"/>
      <c r="AD58" s="212"/>
      <c r="AE58" s="212"/>
      <c r="AF58" s="212"/>
      <c r="AG58" s="212" t="s">
        <v>129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5">
      <c r="A59" s="229"/>
      <c r="B59" s="230"/>
      <c r="C59" s="260" t="s">
        <v>187</v>
      </c>
      <c r="D59" s="234"/>
      <c r="E59" s="235">
        <v>4775</v>
      </c>
      <c r="F59" s="232"/>
      <c r="G59" s="232"/>
      <c r="H59" s="232"/>
      <c r="I59" s="232"/>
      <c r="J59" s="232"/>
      <c r="K59" s="232"/>
      <c r="L59" s="232"/>
      <c r="M59" s="232"/>
      <c r="N59" s="232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12"/>
      <c r="Z59" s="212"/>
      <c r="AA59" s="212"/>
      <c r="AB59" s="212"/>
      <c r="AC59" s="212"/>
      <c r="AD59" s="212"/>
      <c r="AE59" s="212"/>
      <c r="AF59" s="212"/>
      <c r="AG59" s="212" t="s">
        <v>129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5">
      <c r="A60" s="249">
        <v>16</v>
      </c>
      <c r="B60" s="250" t="s">
        <v>188</v>
      </c>
      <c r="C60" s="261" t="s">
        <v>189</v>
      </c>
      <c r="D60" s="251" t="s">
        <v>155</v>
      </c>
      <c r="E60" s="252">
        <v>955</v>
      </c>
      <c r="F60" s="253"/>
      <c r="G60" s="254">
        <f>ROUND(E60*F60,2)</f>
        <v>0</v>
      </c>
      <c r="H60" s="233"/>
      <c r="I60" s="232">
        <f>ROUND(E60*H60,2)</f>
        <v>0</v>
      </c>
      <c r="J60" s="233"/>
      <c r="K60" s="232">
        <f>ROUND(E60*J60,2)</f>
        <v>0</v>
      </c>
      <c r="L60" s="232">
        <v>21</v>
      </c>
      <c r="M60" s="232">
        <f>G60*(1+L60/100)</f>
        <v>0</v>
      </c>
      <c r="N60" s="232">
        <v>0</v>
      </c>
      <c r="O60" s="232">
        <f>ROUND(E60*N60,2)</f>
        <v>0</v>
      </c>
      <c r="P60" s="232">
        <v>0</v>
      </c>
      <c r="Q60" s="232">
        <f>ROUND(E60*P60,2)</f>
        <v>0</v>
      </c>
      <c r="R60" s="232"/>
      <c r="S60" s="232" t="s">
        <v>125</v>
      </c>
      <c r="T60" s="232" t="s">
        <v>125</v>
      </c>
      <c r="U60" s="232">
        <v>5.2999999999999999E-2</v>
      </c>
      <c r="V60" s="232">
        <f>ROUND(E60*U60,2)</f>
        <v>50.62</v>
      </c>
      <c r="W60" s="232"/>
      <c r="X60" s="232" t="s">
        <v>126</v>
      </c>
      <c r="Y60" s="212"/>
      <c r="Z60" s="212"/>
      <c r="AA60" s="212"/>
      <c r="AB60" s="212"/>
      <c r="AC60" s="212"/>
      <c r="AD60" s="212"/>
      <c r="AE60" s="212"/>
      <c r="AF60" s="212"/>
      <c r="AG60" s="212" t="s">
        <v>127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5">
      <c r="A61" s="249">
        <v>17</v>
      </c>
      <c r="B61" s="250" t="s">
        <v>190</v>
      </c>
      <c r="C61" s="261" t="s">
        <v>191</v>
      </c>
      <c r="D61" s="251" t="s">
        <v>155</v>
      </c>
      <c r="E61" s="252">
        <v>955</v>
      </c>
      <c r="F61" s="253"/>
      <c r="G61" s="254">
        <f>ROUND(E61*F61,2)</f>
        <v>0</v>
      </c>
      <c r="H61" s="233"/>
      <c r="I61" s="232">
        <f>ROUND(E61*H61,2)</f>
        <v>0</v>
      </c>
      <c r="J61" s="233"/>
      <c r="K61" s="232">
        <f>ROUND(E61*J61,2)</f>
        <v>0</v>
      </c>
      <c r="L61" s="232">
        <v>21</v>
      </c>
      <c r="M61" s="232">
        <f>G61*(1+L61/100)</f>
        <v>0</v>
      </c>
      <c r="N61" s="232">
        <v>0</v>
      </c>
      <c r="O61" s="232">
        <f>ROUND(E61*N61,2)</f>
        <v>0</v>
      </c>
      <c r="P61" s="232">
        <v>0</v>
      </c>
      <c r="Q61" s="232">
        <f>ROUND(E61*P61,2)</f>
        <v>0</v>
      </c>
      <c r="R61" s="232"/>
      <c r="S61" s="232" t="s">
        <v>125</v>
      </c>
      <c r="T61" s="232" t="s">
        <v>125</v>
      </c>
      <c r="U61" s="232">
        <v>8.9999999999999993E-3</v>
      </c>
      <c r="V61" s="232">
        <f>ROUND(E61*U61,2)</f>
        <v>8.6</v>
      </c>
      <c r="W61" s="232"/>
      <c r="X61" s="232" t="s">
        <v>126</v>
      </c>
      <c r="Y61" s="212"/>
      <c r="Z61" s="212"/>
      <c r="AA61" s="212"/>
      <c r="AB61" s="212"/>
      <c r="AC61" s="212"/>
      <c r="AD61" s="212"/>
      <c r="AE61" s="212"/>
      <c r="AF61" s="212"/>
      <c r="AG61" s="212" t="s">
        <v>127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5">
      <c r="A62" s="243">
        <v>18</v>
      </c>
      <c r="B62" s="244" t="s">
        <v>192</v>
      </c>
      <c r="C62" s="259" t="s">
        <v>193</v>
      </c>
      <c r="D62" s="245" t="s">
        <v>194</v>
      </c>
      <c r="E62" s="246">
        <v>1719</v>
      </c>
      <c r="F62" s="247"/>
      <c r="G62" s="248">
        <f>ROUND(E62*F62,2)</f>
        <v>0</v>
      </c>
      <c r="H62" s="233"/>
      <c r="I62" s="232">
        <f>ROUND(E62*H62,2)</f>
        <v>0</v>
      </c>
      <c r="J62" s="233"/>
      <c r="K62" s="232">
        <f>ROUND(E62*J62,2)</f>
        <v>0</v>
      </c>
      <c r="L62" s="232">
        <v>21</v>
      </c>
      <c r="M62" s="232">
        <f>G62*(1+L62/100)</f>
        <v>0</v>
      </c>
      <c r="N62" s="232">
        <v>0</v>
      </c>
      <c r="O62" s="232">
        <f>ROUND(E62*N62,2)</f>
        <v>0</v>
      </c>
      <c r="P62" s="232">
        <v>0</v>
      </c>
      <c r="Q62" s="232">
        <f>ROUND(E62*P62,2)</f>
        <v>0</v>
      </c>
      <c r="R62" s="232"/>
      <c r="S62" s="232" t="s">
        <v>125</v>
      </c>
      <c r="T62" s="232" t="s">
        <v>125</v>
      </c>
      <c r="U62" s="232">
        <v>0</v>
      </c>
      <c r="V62" s="232">
        <f>ROUND(E62*U62,2)</f>
        <v>0</v>
      </c>
      <c r="W62" s="232"/>
      <c r="X62" s="232" t="s">
        <v>126</v>
      </c>
      <c r="Y62" s="212"/>
      <c r="Z62" s="212"/>
      <c r="AA62" s="212"/>
      <c r="AB62" s="212"/>
      <c r="AC62" s="212"/>
      <c r="AD62" s="212"/>
      <c r="AE62" s="212"/>
      <c r="AF62" s="212"/>
      <c r="AG62" s="212" t="s">
        <v>127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5">
      <c r="A63" s="229"/>
      <c r="B63" s="230"/>
      <c r="C63" s="260" t="s">
        <v>195</v>
      </c>
      <c r="D63" s="234"/>
      <c r="E63" s="235"/>
      <c r="F63" s="232"/>
      <c r="G63" s="232"/>
      <c r="H63" s="232"/>
      <c r="I63" s="232"/>
      <c r="J63" s="232"/>
      <c r="K63" s="232"/>
      <c r="L63" s="232"/>
      <c r="M63" s="232"/>
      <c r="N63" s="232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12"/>
      <c r="Z63" s="212"/>
      <c r="AA63" s="212"/>
      <c r="AB63" s="212"/>
      <c r="AC63" s="212"/>
      <c r="AD63" s="212"/>
      <c r="AE63" s="212"/>
      <c r="AF63" s="212"/>
      <c r="AG63" s="212" t="s">
        <v>129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5">
      <c r="A64" s="229"/>
      <c r="B64" s="230"/>
      <c r="C64" s="260" t="s">
        <v>196</v>
      </c>
      <c r="D64" s="234"/>
      <c r="E64" s="235">
        <v>1719</v>
      </c>
      <c r="F64" s="232"/>
      <c r="G64" s="232"/>
      <c r="H64" s="232"/>
      <c r="I64" s="232"/>
      <c r="J64" s="232"/>
      <c r="K64" s="232"/>
      <c r="L64" s="232"/>
      <c r="M64" s="232"/>
      <c r="N64" s="232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12"/>
      <c r="Z64" s="212"/>
      <c r="AA64" s="212"/>
      <c r="AB64" s="212"/>
      <c r="AC64" s="212"/>
      <c r="AD64" s="212"/>
      <c r="AE64" s="212"/>
      <c r="AF64" s="212"/>
      <c r="AG64" s="212" t="s">
        <v>129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ht="13" x14ac:dyDescent="0.25">
      <c r="A65" s="237" t="s">
        <v>120</v>
      </c>
      <c r="B65" s="238" t="s">
        <v>68</v>
      </c>
      <c r="C65" s="258" t="s">
        <v>69</v>
      </c>
      <c r="D65" s="239"/>
      <c r="E65" s="240"/>
      <c r="F65" s="241"/>
      <c r="G65" s="242">
        <f>SUMIF(AG66:AG71,"&lt;&gt;NOR",G66:G71)</f>
        <v>0</v>
      </c>
      <c r="H65" s="236"/>
      <c r="I65" s="236">
        <f>SUM(I66:I71)</f>
        <v>0</v>
      </c>
      <c r="J65" s="236"/>
      <c r="K65" s="236">
        <f>SUM(K66:K71)</f>
        <v>0</v>
      </c>
      <c r="L65" s="236"/>
      <c r="M65" s="236">
        <f>SUM(M66:M71)</f>
        <v>0</v>
      </c>
      <c r="N65" s="236"/>
      <c r="O65" s="236">
        <f>SUM(O66:O71)</f>
        <v>0</v>
      </c>
      <c r="P65" s="236"/>
      <c r="Q65" s="236">
        <f>SUM(Q66:Q71)</f>
        <v>0</v>
      </c>
      <c r="R65" s="236"/>
      <c r="S65" s="236"/>
      <c r="T65" s="236"/>
      <c r="U65" s="236"/>
      <c r="V65" s="236">
        <f>SUM(V66:V71)</f>
        <v>69.150000000000006</v>
      </c>
      <c r="W65" s="236"/>
      <c r="X65" s="236"/>
      <c r="AG65" t="s">
        <v>121</v>
      </c>
    </row>
    <row r="66" spans="1:60" outlineLevel="1" x14ac:dyDescent="0.25">
      <c r="A66" s="249">
        <v>19</v>
      </c>
      <c r="B66" s="250" t="s">
        <v>197</v>
      </c>
      <c r="C66" s="261" t="s">
        <v>198</v>
      </c>
      <c r="D66" s="251" t="s">
        <v>124</v>
      </c>
      <c r="E66" s="252">
        <v>191</v>
      </c>
      <c r="F66" s="253"/>
      <c r="G66" s="254">
        <f>ROUND(E66*F66,2)</f>
        <v>0</v>
      </c>
      <c r="H66" s="233"/>
      <c r="I66" s="232">
        <f>ROUND(E66*H66,2)</f>
        <v>0</v>
      </c>
      <c r="J66" s="233"/>
      <c r="K66" s="232">
        <f>ROUND(E66*J66,2)</f>
        <v>0</v>
      </c>
      <c r="L66" s="232">
        <v>21</v>
      </c>
      <c r="M66" s="232">
        <f>G66*(1+L66/100)</f>
        <v>0</v>
      </c>
      <c r="N66" s="232">
        <v>0</v>
      </c>
      <c r="O66" s="232">
        <f>ROUND(E66*N66,2)</f>
        <v>0</v>
      </c>
      <c r="P66" s="232">
        <v>0</v>
      </c>
      <c r="Q66" s="232">
        <f>ROUND(E66*P66,2)</f>
        <v>0</v>
      </c>
      <c r="R66" s="232"/>
      <c r="S66" s="232" t="s">
        <v>125</v>
      </c>
      <c r="T66" s="232" t="s">
        <v>125</v>
      </c>
      <c r="U66" s="232">
        <v>0.06</v>
      </c>
      <c r="V66" s="232">
        <f>ROUND(E66*U66,2)</f>
        <v>11.46</v>
      </c>
      <c r="W66" s="232"/>
      <c r="X66" s="232" t="s">
        <v>126</v>
      </c>
      <c r="Y66" s="212"/>
      <c r="Z66" s="212"/>
      <c r="AA66" s="212"/>
      <c r="AB66" s="212"/>
      <c r="AC66" s="212"/>
      <c r="AD66" s="212"/>
      <c r="AE66" s="212"/>
      <c r="AF66" s="212"/>
      <c r="AG66" s="212" t="s">
        <v>127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5">
      <c r="A67" s="249">
        <v>20</v>
      </c>
      <c r="B67" s="250" t="s">
        <v>199</v>
      </c>
      <c r="C67" s="261" t="s">
        <v>200</v>
      </c>
      <c r="D67" s="251" t="s">
        <v>201</v>
      </c>
      <c r="E67" s="252">
        <v>4</v>
      </c>
      <c r="F67" s="253"/>
      <c r="G67" s="254">
        <f>ROUND(E67*F67,2)</f>
        <v>0</v>
      </c>
      <c r="H67" s="233"/>
      <c r="I67" s="232">
        <f>ROUND(E67*H67,2)</f>
        <v>0</v>
      </c>
      <c r="J67" s="233"/>
      <c r="K67" s="232">
        <f>ROUND(E67*J67,2)</f>
        <v>0</v>
      </c>
      <c r="L67" s="232">
        <v>21</v>
      </c>
      <c r="M67" s="232">
        <f>G67*(1+L67/100)</f>
        <v>0</v>
      </c>
      <c r="N67" s="232">
        <v>1E-3</v>
      </c>
      <c r="O67" s="232">
        <f>ROUND(E67*N67,2)</f>
        <v>0</v>
      </c>
      <c r="P67" s="232">
        <v>0</v>
      </c>
      <c r="Q67" s="232">
        <f>ROUND(E67*P67,2)</f>
        <v>0</v>
      </c>
      <c r="R67" s="232" t="s">
        <v>202</v>
      </c>
      <c r="S67" s="232" t="s">
        <v>125</v>
      </c>
      <c r="T67" s="232" t="s">
        <v>125</v>
      </c>
      <c r="U67" s="232">
        <v>0</v>
      </c>
      <c r="V67" s="232">
        <f>ROUND(E67*U67,2)</f>
        <v>0</v>
      </c>
      <c r="W67" s="232"/>
      <c r="X67" s="232" t="s">
        <v>203</v>
      </c>
      <c r="Y67" s="212"/>
      <c r="Z67" s="212"/>
      <c r="AA67" s="212"/>
      <c r="AB67" s="212"/>
      <c r="AC67" s="212"/>
      <c r="AD67" s="212"/>
      <c r="AE67" s="212"/>
      <c r="AF67" s="212"/>
      <c r="AG67" s="212" t="s">
        <v>204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5">
      <c r="A68" s="249">
        <v>21</v>
      </c>
      <c r="B68" s="250" t="s">
        <v>205</v>
      </c>
      <c r="C68" s="261" t="s">
        <v>206</v>
      </c>
      <c r="D68" s="251" t="s">
        <v>124</v>
      </c>
      <c r="E68" s="252">
        <v>191</v>
      </c>
      <c r="F68" s="253"/>
      <c r="G68" s="254">
        <f>ROUND(E68*F68,2)</f>
        <v>0</v>
      </c>
      <c r="H68" s="233"/>
      <c r="I68" s="232">
        <f>ROUND(E68*H68,2)</f>
        <v>0</v>
      </c>
      <c r="J68" s="233"/>
      <c r="K68" s="232">
        <f>ROUND(E68*J68,2)</f>
        <v>0</v>
      </c>
      <c r="L68" s="232">
        <v>21</v>
      </c>
      <c r="M68" s="232">
        <f>G68*(1+L68/100)</f>
        <v>0</v>
      </c>
      <c r="N68" s="232">
        <v>0</v>
      </c>
      <c r="O68" s="232">
        <f>ROUND(E68*N68,2)</f>
        <v>0</v>
      </c>
      <c r="P68" s="232">
        <v>0</v>
      </c>
      <c r="Q68" s="232">
        <f>ROUND(E68*P68,2)</f>
        <v>0</v>
      </c>
      <c r="R68" s="232"/>
      <c r="S68" s="232" t="s">
        <v>125</v>
      </c>
      <c r="T68" s="232" t="s">
        <v>125</v>
      </c>
      <c r="U68" s="232">
        <v>0.13</v>
      </c>
      <c r="V68" s="232">
        <f>ROUND(E68*U68,2)</f>
        <v>24.83</v>
      </c>
      <c r="W68" s="232"/>
      <c r="X68" s="232" t="s">
        <v>126</v>
      </c>
      <c r="Y68" s="212"/>
      <c r="Z68" s="212"/>
      <c r="AA68" s="212"/>
      <c r="AB68" s="212"/>
      <c r="AC68" s="212"/>
      <c r="AD68" s="212"/>
      <c r="AE68" s="212"/>
      <c r="AF68" s="212"/>
      <c r="AG68" s="212" t="s">
        <v>127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5">
      <c r="A69" s="249">
        <v>22</v>
      </c>
      <c r="B69" s="250" t="s">
        <v>207</v>
      </c>
      <c r="C69" s="261" t="s">
        <v>208</v>
      </c>
      <c r="D69" s="251" t="s">
        <v>124</v>
      </c>
      <c r="E69" s="252">
        <v>191</v>
      </c>
      <c r="F69" s="253"/>
      <c r="G69" s="254">
        <f>ROUND(E69*F69,2)</f>
        <v>0</v>
      </c>
      <c r="H69" s="233"/>
      <c r="I69" s="232">
        <f>ROUND(E69*H69,2)</f>
        <v>0</v>
      </c>
      <c r="J69" s="233"/>
      <c r="K69" s="232">
        <f>ROUND(E69*J69,2)</f>
        <v>0</v>
      </c>
      <c r="L69" s="232">
        <v>21</v>
      </c>
      <c r="M69" s="232">
        <f>G69*(1+L69/100)</f>
        <v>0</v>
      </c>
      <c r="N69" s="232">
        <v>0</v>
      </c>
      <c r="O69" s="232">
        <f>ROUND(E69*N69,2)</f>
        <v>0</v>
      </c>
      <c r="P69" s="232">
        <v>0</v>
      </c>
      <c r="Q69" s="232">
        <f>ROUND(E69*P69,2)</f>
        <v>0</v>
      </c>
      <c r="R69" s="232"/>
      <c r="S69" s="232" t="s">
        <v>125</v>
      </c>
      <c r="T69" s="232" t="s">
        <v>125</v>
      </c>
      <c r="U69" s="232">
        <v>0.09</v>
      </c>
      <c r="V69" s="232">
        <f>ROUND(E69*U69,2)</f>
        <v>17.190000000000001</v>
      </c>
      <c r="W69" s="232"/>
      <c r="X69" s="232" t="s">
        <v>126</v>
      </c>
      <c r="Y69" s="212"/>
      <c r="Z69" s="212"/>
      <c r="AA69" s="212"/>
      <c r="AB69" s="212"/>
      <c r="AC69" s="212"/>
      <c r="AD69" s="212"/>
      <c r="AE69" s="212"/>
      <c r="AF69" s="212"/>
      <c r="AG69" s="212" t="s">
        <v>127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5">
      <c r="A70" s="249">
        <v>23</v>
      </c>
      <c r="B70" s="250" t="s">
        <v>209</v>
      </c>
      <c r="C70" s="261" t="s">
        <v>210</v>
      </c>
      <c r="D70" s="251" t="s">
        <v>124</v>
      </c>
      <c r="E70" s="252">
        <v>191</v>
      </c>
      <c r="F70" s="253"/>
      <c r="G70" s="254">
        <f>ROUND(E70*F70,2)</f>
        <v>0</v>
      </c>
      <c r="H70" s="233"/>
      <c r="I70" s="232">
        <f>ROUND(E70*H70,2)</f>
        <v>0</v>
      </c>
      <c r="J70" s="233"/>
      <c r="K70" s="232">
        <f>ROUND(E70*J70,2)</f>
        <v>0</v>
      </c>
      <c r="L70" s="232">
        <v>21</v>
      </c>
      <c r="M70" s="232">
        <f>G70*(1+L70/100)</f>
        <v>0</v>
      </c>
      <c r="N70" s="232">
        <v>0</v>
      </c>
      <c r="O70" s="232">
        <f>ROUND(E70*N70,2)</f>
        <v>0</v>
      </c>
      <c r="P70" s="232">
        <v>0</v>
      </c>
      <c r="Q70" s="232">
        <f>ROUND(E70*P70,2)</f>
        <v>0</v>
      </c>
      <c r="R70" s="232"/>
      <c r="S70" s="232" t="s">
        <v>125</v>
      </c>
      <c r="T70" s="232" t="s">
        <v>125</v>
      </c>
      <c r="U70" s="232">
        <v>6.7000000000000004E-2</v>
      </c>
      <c r="V70" s="232">
        <f>ROUND(E70*U70,2)</f>
        <v>12.8</v>
      </c>
      <c r="W70" s="232"/>
      <c r="X70" s="232" t="s">
        <v>126</v>
      </c>
      <c r="Y70" s="212"/>
      <c r="Z70" s="212"/>
      <c r="AA70" s="212"/>
      <c r="AB70" s="212"/>
      <c r="AC70" s="212"/>
      <c r="AD70" s="212"/>
      <c r="AE70" s="212"/>
      <c r="AF70" s="212"/>
      <c r="AG70" s="212" t="s">
        <v>127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5">
      <c r="A71" s="249">
        <v>24</v>
      </c>
      <c r="B71" s="250" t="s">
        <v>211</v>
      </c>
      <c r="C71" s="261" t="s">
        <v>212</v>
      </c>
      <c r="D71" s="251" t="s">
        <v>124</v>
      </c>
      <c r="E71" s="252">
        <v>191</v>
      </c>
      <c r="F71" s="253"/>
      <c r="G71" s="254">
        <f>ROUND(E71*F71,2)</f>
        <v>0</v>
      </c>
      <c r="H71" s="233"/>
      <c r="I71" s="232">
        <f>ROUND(E71*H71,2)</f>
        <v>0</v>
      </c>
      <c r="J71" s="233"/>
      <c r="K71" s="232">
        <f>ROUND(E71*J71,2)</f>
        <v>0</v>
      </c>
      <c r="L71" s="232">
        <v>21</v>
      </c>
      <c r="M71" s="232">
        <f>G71*(1+L71/100)</f>
        <v>0</v>
      </c>
      <c r="N71" s="232">
        <v>0</v>
      </c>
      <c r="O71" s="232">
        <f>ROUND(E71*N71,2)</f>
        <v>0</v>
      </c>
      <c r="P71" s="232">
        <v>0</v>
      </c>
      <c r="Q71" s="232">
        <f>ROUND(E71*P71,2)</f>
        <v>0</v>
      </c>
      <c r="R71" s="232"/>
      <c r="S71" s="232" t="s">
        <v>125</v>
      </c>
      <c r="T71" s="232" t="s">
        <v>125</v>
      </c>
      <c r="U71" s="232">
        <v>1.4999999999999999E-2</v>
      </c>
      <c r="V71" s="232">
        <f>ROUND(E71*U71,2)</f>
        <v>2.87</v>
      </c>
      <c r="W71" s="232"/>
      <c r="X71" s="232" t="s">
        <v>126</v>
      </c>
      <c r="Y71" s="212"/>
      <c r="Z71" s="212"/>
      <c r="AA71" s="212"/>
      <c r="AB71" s="212"/>
      <c r="AC71" s="212"/>
      <c r="AD71" s="212"/>
      <c r="AE71" s="212"/>
      <c r="AF71" s="212"/>
      <c r="AG71" s="212" t="s">
        <v>127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ht="13" x14ac:dyDescent="0.25">
      <c r="A72" s="237" t="s">
        <v>120</v>
      </c>
      <c r="B72" s="238" t="s">
        <v>90</v>
      </c>
      <c r="C72" s="258" t="s">
        <v>91</v>
      </c>
      <c r="D72" s="239"/>
      <c r="E72" s="240"/>
      <c r="F72" s="241"/>
      <c r="G72" s="242">
        <f>SUMIF(AG73:AG78,"&lt;&gt;NOR",G73:G78)</f>
        <v>0</v>
      </c>
      <c r="H72" s="236"/>
      <c r="I72" s="236">
        <f>SUM(I73:I78)</f>
        <v>0</v>
      </c>
      <c r="J72" s="236"/>
      <c r="K72" s="236">
        <f>SUM(K73:K78)</f>
        <v>0</v>
      </c>
      <c r="L72" s="236"/>
      <c r="M72" s="236">
        <f>SUM(M73:M78)</f>
        <v>0</v>
      </c>
      <c r="N72" s="236"/>
      <c r="O72" s="236">
        <f>SUM(O73:O78)</f>
        <v>0</v>
      </c>
      <c r="P72" s="236"/>
      <c r="Q72" s="236">
        <f>SUM(Q73:Q78)</f>
        <v>0</v>
      </c>
      <c r="R72" s="236"/>
      <c r="S72" s="236"/>
      <c r="T72" s="236"/>
      <c r="U72" s="236"/>
      <c r="V72" s="236">
        <f>SUM(V73:V78)</f>
        <v>122.33</v>
      </c>
      <c r="W72" s="236"/>
      <c r="X72" s="236"/>
      <c r="AG72" t="s">
        <v>121</v>
      </c>
    </row>
    <row r="73" spans="1:60" outlineLevel="1" x14ac:dyDescent="0.25">
      <c r="A73" s="249">
        <v>25</v>
      </c>
      <c r="B73" s="250" t="s">
        <v>213</v>
      </c>
      <c r="C73" s="261" t="s">
        <v>214</v>
      </c>
      <c r="D73" s="251" t="s">
        <v>194</v>
      </c>
      <c r="E73" s="252">
        <v>207.69800000000001</v>
      </c>
      <c r="F73" s="253"/>
      <c r="G73" s="254">
        <f>ROUND(E73*F73,2)</f>
        <v>0</v>
      </c>
      <c r="H73" s="233"/>
      <c r="I73" s="232">
        <f>ROUND(E73*H73,2)</f>
        <v>0</v>
      </c>
      <c r="J73" s="233"/>
      <c r="K73" s="232">
        <f>ROUND(E73*J73,2)</f>
        <v>0</v>
      </c>
      <c r="L73" s="232">
        <v>21</v>
      </c>
      <c r="M73" s="232">
        <f>G73*(1+L73/100)</f>
        <v>0</v>
      </c>
      <c r="N73" s="232">
        <v>0</v>
      </c>
      <c r="O73" s="232">
        <f>ROUND(E73*N73,2)</f>
        <v>0</v>
      </c>
      <c r="P73" s="232">
        <v>0</v>
      </c>
      <c r="Q73" s="232">
        <f>ROUND(E73*P73,2)</f>
        <v>0</v>
      </c>
      <c r="R73" s="232"/>
      <c r="S73" s="232" t="s">
        <v>125</v>
      </c>
      <c r="T73" s="232" t="s">
        <v>125</v>
      </c>
      <c r="U73" s="232">
        <v>9.9000000000000005E-2</v>
      </c>
      <c r="V73" s="232">
        <f>ROUND(E73*U73,2)</f>
        <v>20.56</v>
      </c>
      <c r="W73" s="232"/>
      <c r="X73" s="232" t="s">
        <v>215</v>
      </c>
      <c r="Y73" s="212"/>
      <c r="Z73" s="212"/>
      <c r="AA73" s="212"/>
      <c r="AB73" s="212"/>
      <c r="AC73" s="212"/>
      <c r="AD73" s="212"/>
      <c r="AE73" s="212"/>
      <c r="AF73" s="212"/>
      <c r="AG73" s="212" t="s">
        <v>216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5">
      <c r="A74" s="243">
        <v>26</v>
      </c>
      <c r="B74" s="244" t="s">
        <v>217</v>
      </c>
      <c r="C74" s="259" t="s">
        <v>218</v>
      </c>
      <c r="D74" s="245" t="s">
        <v>194</v>
      </c>
      <c r="E74" s="246">
        <v>207.69800000000001</v>
      </c>
      <c r="F74" s="247"/>
      <c r="G74" s="248">
        <f>ROUND(E74*F74,2)</f>
        <v>0</v>
      </c>
      <c r="H74" s="233"/>
      <c r="I74" s="232">
        <f>ROUND(E74*H74,2)</f>
        <v>0</v>
      </c>
      <c r="J74" s="233"/>
      <c r="K74" s="232">
        <f>ROUND(E74*J74,2)</f>
        <v>0</v>
      </c>
      <c r="L74" s="232">
        <v>21</v>
      </c>
      <c r="M74" s="232">
        <f>G74*(1+L74/100)</f>
        <v>0</v>
      </c>
      <c r="N74" s="232">
        <v>0</v>
      </c>
      <c r="O74" s="232">
        <f>ROUND(E74*N74,2)</f>
        <v>0</v>
      </c>
      <c r="P74" s="232">
        <v>0</v>
      </c>
      <c r="Q74" s="232">
        <f>ROUND(E74*P74,2)</f>
        <v>0</v>
      </c>
      <c r="R74" s="232"/>
      <c r="S74" s="232" t="s">
        <v>125</v>
      </c>
      <c r="T74" s="232" t="s">
        <v>125</v>
      </c>
      <c r="U74" s="232">
        <v>0.49</v>
      </c>
      <c r="V74" s="232">
        <f>ROUND(E74*U74,2)</f>
        <v>101.77</v>
      </c>
      <c r="W74" s="232"/>
      <c r="X74" s="232" t="s">
        <v>215</v>
      </c>
      <c r="Y74" s="212"/>
      <c r="Z74" s="212"/>
      <c r="AA74" s="212"/>
      <c r="AB74" s="212"/>
      <c r="AC74" s="212"/>
      <c r="AD74" s="212"/>
      <c r="AE74" s="212"/>
      <c r="AF74" s="212"/>
      <c r="AG74" s="212" t="s">
        <v>216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5">
      <c r="A75" s="229"/>
      <c r="B75" s="230"/>
      <c r="C75" s="262" t="s">
        <v>219</v>
      </c>
      <c r="D75" s="255"/>
      <c r="E75" s="255"/>
      <c r="F75" s="255"/>
      <c r="G75" s="255"/>
      <c r="H75" s="232"/>
      <c r="I75" s="232"/>
      <c r="J75" s="232"/>
      <c r="K75" s="232"/>
      <c r="L75" s="232"/>
      <c r="M75" s="232"/>
      <c r="N75" s="232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12"/>
      <c r="Z75" s="212"/>
      <c r="AA75" s="212"/>
      <c r="AB75" s="212"/>
      <c r="AC75" s="212"/>
      <c r="AD75" s="212"/>
      <c r="AE75" s="212"/>
      <c r="AF75" s="212"/>
      <c r="AG75" s="212" t="s">
        <v>220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5">
      <c r="A76" s="249">
        <v>27</v>
      </c>
      <c r="B76" s="250" t="s">
        <v>221</v>
      </c>
      <c r="C76" s="261" t="s">
        <v>222</v>
      </c>
      <c r="D76" s="251" t="s">
        <v>194</v>
      </c>
      <c r="E76" s="252">
        <v>207.69800000000001</v>
      </c>
      <c r="F76" s="253"/>
      <c r="G76" s="254">
        <f>ROUND(E76*F76,2)</f>
        <v>0</v>
      </c>
      <c r="H76" s="233"/>
      <c r="I76" s="232">
        <f>ROUND(E76*H76,2)</f>
        <v>0</v>
      </c>
      <c r="J76" s="233"/>
      <c r="K76" s="232">
        <f>ROUND(E76*J76,2)</f>
        <v>0</v>
      </c>
      <c r="L76" s="232">
        <v>21</v>
      </c>
      <c r="M76" s="232">
        <f>G76*(1+L76/100)</f>
        <v>0</v>
      </c>
      <c r="N76" s="232">
        <v>0</v>
      </c>
      <c r="O76" s="232">
        <f>ROUND(E76*N76,2)</f>
        <v>0</v>
      </c>
      <c r="P76" s="232">
        <v>0</v>
      </c>
      <c r="Q76" s="232">
        <f>ROUND(E76*P76,2)</f>
        <v>0</v>
      </c>
      <c r="R76" s="232"/>
      <c r="S76" s="232" t="s">
        <v>125</v>
      </c>
      <c r="T76" s="232" t="s">
        <v>125</v>
      </c>
      <c r="U76" s="232">
        <v>0</v>
      </c>
      <c r="V76" s="232">
        <f>ROUND(E76*U76,2)</f>
        <v>0</v>
      </c>
      <c r="W76" s="232"/>
      <c r="X76" s="232" t="s">
        <v>215</v>
      </c>
      <c r="Y76" s="212"/>
      <c r="Z76" s="212"/>
      <c r="AA76" s="212"/>
      <c r="AB76" s="212"/>
      <c r="AC76" s="212"/>
      <c r="AD76" s="212"/>
      <c r="AE76" s="212"/>
      <c r="AF76" s="212"/>
      <c r="AG76" s="212" t="s">
        <v>216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5">
      <c r="A77" s="249">
        <v>28</v>
      </c>
      <c r="B77" s="250" t="s">
        <v>223</v>
      </c>
      <c r="C77" s="261" t="s">
        <v>224</v>
      </c>
      <c r="D77" s="251" t="s">
        <v>194</v>
      </c>
      <c r="E77" s="252">
        <v>207.69800000000001</v>
      </c>
      <c r="F77" s="253"/>
      <c r="G77" s="254">
        <f>ROUND(E77*F77,2)</f>
        <v>0</v>
      </c>
      <c r="H77" s="233"/>
      <c r="I77" s="232">
        <f>ROUND(E77*H77,2)</f>
        <v>0</v>
      </c>
      <c r="J77" s="233"/>
      <c r="K77" s="232">
        <f>ROUND(E77*J77,2)</f>
        <v>0</v>
      </c>
      <c r="L77" s="232">
        <v>21</v>
      </c>
      <c r="M77" s="232">
        <f>G77*(1+L77/100)</f>
        <v>0</v>
      </c>
      <c r="N77" s="232">
        <v>0</v>
      </c>
      <c r="O77" s="232">
        <f>ROUND(E77*N77,2)</f>
        <v>0</v>
      </c>
      <c r="P77" s="232">
        <v>0</v>
      </c>
      <c r="Q77" s="232">
        <f>ROUND(E77*P77,2)</f>
        <v>0</v>
      </c>
      <c r="R77" s="232"/>
      <c r="S77" s="232" t="s">
        <v>125</v>
      </c>
      <c r="T77" s="232" t="s">
        <v>125</v>
      </c>
      <c r="U77" s="232">
        <v>0</v>
      </c>
      <c r="V77" s="232">
        <f>ROUND(E77*U77,2)</f>
        <v>0</v>
      </c>
      <c r="W77" s="232"/>
      <c r="X77" s="232" t="s">
        <v>215</v>
      </c>
      <c r="Y77" s="212"/>
      <c r="Z77" s="212"/>
      <c r="AA77" s="212"/>
      <c r="AB77" s="212"/>
      <c r="AC77" s="212"/>
      <c r="AD77" s="212"/>
      <c r="AE77" s="212"/>
      <c r="AF77" s="212"/>
      <c r="AG77" s="212" t="s">
        <v>216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5">
      <c r="A78" s="249">
        <v>29</v>
      </c>
      <c r="B78" s="250" t="s">
        <v>225</v>
      </c>
      <c r="C78" s="261" t="s">
        <v>226</v>
      </c>
      <c r="D78" s="251" t="s">
        <v>194</v>
      </c>
      <c r="E78" s="252">
        <v>3.74</v>
      </c>
      <c r="F78" s="253"/>
      <c r="G78" s="254">
        <f>ROUND(E78*F78,2)</f>
        <v>0</v>
      </c>
      <c r="H78" s="233"/>
      <c r="I78" s="232">
        <f>ROUND(E78*H78,2)</f>
        <v>0</v>
      </c>
      <c r="J78" s="233"/>
      <c r="K78" s="232">
        <f>ROUND(E78*J78,2)</f>
        <v>0</v>
      </c>
      <c r="L78" s="232">
        <v>21</v>
      </c>
      <c r="M78" s="232">
        <f>G78*(1+L78/100)</f>
        <v>0</v>
      </c>
      <c r="N78" s="232">
        <v>0</v>
      </c>
      <c r="O78" s="232">
        <f>ROUND(E78*N78,2)</f>
        <v>0</v>
      </c>
      <c r="P78" s="232">
        <v>0</v>
      </c>
      <c r="Q78" s="232">
        <f>ROUND(E78*P78,2)</f>
        <v>0</v>
      </c>
      <c r="R78" s="232"/>
      <c r="S78" s="232" t="s">
        <v>125</v>
      </c>
      <c r="T78" s="232" t="s">
        <v>125</v>
      </c>
      <c r="U78" s="232">
        <v>0</v>
      </c>
      <c r="V78" s="232">
        <f>ROUND(E78*U78,2)</f>
        <v>0</v>
      </c>
      <c r="W78" s="232"/>
      <c r="X78" s="232" t="s">
        <v>126</v>
      </c>
      <c r="Y78" s="212"/>
      <c r="Z78" s="212"/>
      <c r="AA78" s="212"/>
      <c r="AB78" s="212"/>
      <c r="AC78" s="212"/>
      <c r="AD78" s="212"/>
      <c r="AE78" s="212"/>
      <c r="AF78" s="212"/>
      <c r="AG78" s="212" t="s">
        <v>227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ht="13" x14ac:dyDescent="0.25">
      <c r="A79" s="237" t="s">
        <v>120</v>
      </c>
      <c r="B79" s="238" t="s">
        <v>55</v>
      </c>
      <c r="C79" s="258" t="s">
        <v>65</v>
      </c>
      <c r="D79" s="239"/>
      <c r="E79" s="240"/>
      <c r="F79" s="241"/>
      <c r="G79" s="242">
        <f>SUMIF(AG80:AG82,"&lt;&gt;NOR",G80:G82)</f>
        <v>0</v>
      </c>
      <c r="H79" s="236"/>
      <c r="I79" s="236">
        <f>SUM(I80:I82)</f>
        <v>0</v>
      </c>
      <c r="J79" s="236"/>
      <c r="K79" s="236">
        <f>SUM(K80:K82)</f>
        <v>0</v>
      </c>
      <c r="L79" s="236"/>
      <c r="M79" s="236">
        <f>SUM(M80:M82)</f>
        <v>0</v>
      </c>
      <c r="N79" s="236"/>
      <c r="O79" s="236">
        <f>SUM(O80:O82)</f>
        <v>3.17</v>
      </c>
      <c r="P79" s="236"/>
      <c r="Q79" s="236">
        <f>SUM(Q80:Q82)</f>
        <v>0</v>
      </c>
      <c r="R79" s="236"/>
      <c r="S79" s="236"/>
      <c r="T79" s="236"/>
      <c r="U79" s="236"/>
      <c r="V79" s="236">
        <f>SUM(V80:V82)</f>
        <v>0</v>
      </c>
      <c r="W79" s="236"/>
      <c r="X79" s="236"/>
      <c r="AG79" t="s">
        <v>121</v>
      </c>
    </row>
    <row r="80" spans="1:60" outlineLevel="1" x14ac:dyDescent="0.25">
      <c r="A80" s="243">
        <v>30</v>
      </c>
      <c r="B80" s="244" t="s">
        <v>228</v>
      </c>
      <c r="C80" s="259" t="s">
        <v>229</v>
      </c>
      <c r="D80" s="245" t="s">
        <v>155</v>
      </c>
      <c r="E80" s="246">
        <v>1.9</v>
      </c>
      <c r="F80" s="247"/>
      <c r="G80" s="248">
        <f>ROUND(E80*F80,2)</f>
        <v>0</v>
      </c>
      <c r="H80" s="233"/>
      <c r="I80" s="232">
        <f>ROUND(E80*H80,2)</f>
        <v>0</v>
      </c>
      <c r="J80" s="233"/>
      <c r="K80" s="232">
        <f>ROUND(E80*J80,2)</f>
        <v>0</v>
      </c>
      <c r="L80" s="232">
        <v>21</v>
      </c>
      <c r="M80" s="232">
        <f>G80*(1+L80/100)</f>
        <v>0</v>
      </c>
      <c r="N80" s="232">
        <v>1.67</v>
      </c>
      <c r="O80" s="232">
        <f>ROUND(E80*N80,2)</f>
        <v>3.17</v>
      </c>
      <c r="P80" s="232">
        <v>0</v>
      </c>
      <c r="Q80" s="232">
        <f>ROUND(E80*P80,2)</f>
        <v>0</v>
      </c>
      <c r="R80" s="232" t="s">
        <v>202</v>
      </c>
      <c r="S80" s="232" t="s">
        <v>125</v>
      </c>
      <c r="T80" s="232" t="s">
        <v>125</v>
      </c>
      <c r="U80" s="232">
        <v>0</v>
      </c>
      <c r="V80" s="232">
        <f>ROUND(E80*U80,2)</f>
        <v>0</v>
      </c>
      <c r="W80" s="232"/>
      <c r="X80" s="232" t="s">
        <v>203</v>
      </c>
      <c r="Y80" s="212"/>
      <c r="Z80" s="212"/>
      <c r="AA80" s="212"/>
      <c r="AB80" s="212"/>
      <c r="AC80" s="212"/>
      <c r="AD80" s="212"/>
      <c r="AE80" s="212"/>
      <c r="AF80" s="212"/>
      <c r="AG80" s="212" t="s">
        <v>230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5">
      <c r="A81" s="229"/>
      <c r="B81" s="230"/>
      <c r="C81" s="260" t="s">
        <v>231</v>
      </c>
      <c r="D81" s="234"/>
      <c r="E81" s="235"/>
      <c r="F81" s="232"/>
      <c r="G81" s="232"/>
      <c r="H81" s="232"/>
      <c r="I81" s="232"/>
      <c r="J81" s="232"/>
      <c r="K81" s="232"/>
      <c r="L81" s="232"/>
      <c r="M81" s="232"/>
      <c r="N81" s="232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12"/>
      <c r="Z81" s="212"/>
      <c r="AA81" s="212"/>
      <c r="AB81" s="212"/>
      <c r="AC81" s="212"/>
      <c r="AD81" s="212"/>
      <c r="AE81" s="212"/>
      <c r="AF81" s="212"/>
      <c r="AG81" s="212" t="s">
        <v>129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5">
      <c r="A82" s="229"/>
      <c r="B82" s="230"/>
      <c r="C82" s="260" t="s">
        <v>232</v>
      </c>
      <c r="D82" s="234"/>
      <c r="E82" s="235">
        <v>1.9</v>
      </c>
      <c r="F82" s="232"/>
      <c r="G82" s="232"/>
      <c r="H82" s="232"/>
      <c r="I82" s="232"/>
      <c r="J82" s="232"/>
      <c r="K82" s="232"/>
      <c r="L82" s="232"/>
      <c r="M82" s="232"/>
      <c r="N82" s="232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12"/>
      <c r="Z82" s="212"/>
      <c r="AA82" s="212"/>
      <c r="AB82" s="212"/>
      <c r="AC82" s="212"/>
      <c r="AD82" s="212"/>
      <c r="AE82" s="212"/>
      <c r="AF82" s="212"/>
      <c r="AG82" s="212" t="s">
        <v>129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ht="13" x14ac:dyDescent="0.25">
      <c r="A83" s="237" t="s">
        <v>120</v>
      </c>
      <c r="B83" s="238" t="s">
        <v>70</v>
      </c>
      <c r="C83" s="258" t="s">
        <v>71</v>
      </c>
      <c r="D83" s="239"/>
      <c r="E83" s="240"/>
      <c r="F83" s="241"/>
      <c r="G83" s="242">
        <f>SUMIF(AG84:AG126,"&lt;&gt;NOR",G84:G126)</f>
        <v>0</v>
      </c>
      <c r="H83" s="236"/>
      <c r="I83" s="236">
        <f>SUM(I84:I126)</f>
        <v>0</v>
      </c>
      <c r="J83" s="236"/>
      <c r="K83" s="236">
        <f>SUM(K84:K126)</f>
        <v>0</v>
      </c>
      <c r="L83" s="236"/>
      <c r="M83" s="236">
        <f>SUM(M84:M126)</f>
        <v>0</v>
      </c>
      <c r="N83" s="236"/>
      <c r="O83" s="236">
        <f>SUM(O84:O126)</f>
        <v>115.99</v>
      </c>
      <c r="P83" s="236"/>
      <c r="Q83" s="236">
        <f>SUM(Q84:Q126)</f>
        <v>0</v>
      </c>
      <c r="R83" s="236"/>
      <c r="S83" s="236"/>
      <c r="T83" s="236"/>
      <c r="U83" s="236"/>
      <c r="V83" s="236">
        <f>SUM(V84:V126)</f>
        <v>205.5</v>
      </c>
      <c r="W83" s="236"/>
      <c r="X83" s="236"/>
      <c r="AG83" t="s">
        <v>121</v>
      </c>
    </row>
    <row r="84" spans="1:60" ht="20" outlineLevel="1" x14ac:dyDescent="0.25">
      <c r="A84" s="243">
        <v>31</v>
      </c>
      <c r="B84" s="244" t="s">
        <v>233</v>
      </c>
      <c r="C84" s="259" t="s">
        <v>234</v>
      </c>
      <c r="D84" s="245" t="s">
        <v>155</v>
      </c>
      <c r="E84" s="246">
        <v>45.5</v>
      </c>
      <c r="F84" s="247"/>
      <c r="G84" s="248">
        <f>ROUND(E84*F84,2)</f>
        <v>0</v>
      </c>
      <c r="H84" s="233"/>
      <c r="I84" s="232">
        <f>ROUND(E84*H84,2)</f>
        <v>0</v>
      </c>
      <c r="J84" s="233"/>
      <c r="K84" s="232">
        <f>ROUND(E84*J84,2)</f>
        <v>0</v>
      </c>
      <c r="L84" s="232">
        <v>21</v>
      </c>
      <c r="M84" s="232">
        <f>G84*(1+L84/100)</f>
        <v>0</v>
      </c>
      <c r="N84" s="232">
        <v>6.3000000000000003E-4</v>
      </c>
      <c r="O84" s="232">
        <f>ROUND(E84*N84,2)</f>
        <v>0.03</v>
      </c>
      <c r="P84" s="232">
        <v>0</v>
      </c>
      <c r="Q84" s="232">
        <f>ROUND(E84*P84,2)</f>
        <v>0</v>
      </c>
      <c r="R84" s="232"/>
      <c r="S84" s="232" t="s">
        <v>125</v>
      </c>
      <c r="T84" s="232" t="s">
        <v>125</v>
      </c>
      <c r="U84" s="232">
        <v>2.1096400000000002</v>
      </c>
      <c r="V84" s="232">
        <f>ROUND(E84*U84,2)</f>
        <v>95.99</v>
      </c>
      <c r="W84" s="232"/>
      <c r="X84" s="232" t="s">
        <v>235</v>
      </c>
      <c r="Y84" s="212"/>
      <c r="Z84" s="212"/>
      <c r="AA84" s="212"/>
      <c r="AB84" s="212"/>
      <c r="AC84" s="212"/>
      <c r="AD84" s="212"/>
      <c r="AE84" s="212"/>
      <c r="AF84" s="212"/>
      <c r="AG84" s="212" t="s">
        <v>236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5">
      <c r="A85" s="229"/>
      <c r="B85" s="230"/>
      <c r="C85" s="260" t="s">
        <v>237</v>
      </c>
      <c r="D85" s="234"/>
      <c r="E85" s="235"/>
      <c r="F85" s="232"/>
      <c r="G85" s="232"/>
      <c r="H85" s="232"/>
      <c r="I85" s="232"/>
      <c r="J85" s="232"/>
      <c r="K85" s="232"/>
      <c r="L85" s="232"/>
      <c r="M85" s="232"/>
      <c r="N85" s="232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12"/>
      <c r="Z85" s="212"/>
      <c r="AA85" s="212"/>
      <c r="AB85" s="212"/>
      <c r="AC85" s="212"/>
      <c r="AD85" s="212"/>
      <c r="AE85" s="212"/>
      <c r="AF85" s="212"/>
      <c r="AG85" s="212" t="s">
        <v>129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5">
      <c r="A86" s="229"/>
      <c r="B86" s="230"/>
      <c r="C86" s="260" t="s">
        <v>238</v>
      </c>
      <c r="D86" s="234"/>
      <c r="E86" s="235">
        <v>7</v>
      </c>
      <c r="F86" s="232"/>
      <c r="G86" s="232"/>
      <c r="H86" s="232"/>
      <c r="I86" s="232"/>
      <c r="J86" s="232"/>
      <c r="K86" s="232"/>
      <c r="L86" s="232"/>
      <c r="M86" s="232"/>
      <c r="N86" s="232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12"/>
      <c r="Z86" s="212"/>
      <c r="AA86" s="212"/>
      <c r="AB86" s="212"/>
      <c r="AC86" s="212"/>
      <c r="AD86" s="212"/>
      <c r="AE86" s="212"/>
      <c r="AF86" s="212"/>
      <c r="AG86" s="212" t="s">
        <v>129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5">
      <c r="A87" s="229"/>
      <c r="B87" s="230"/>
      <c r="C87" s="260" t="s">
        <v>239</v>
      </c>
      <c r="D87" s="234"/>
      <c r="E87" s="235">
        <v>7</v>
      </c>
      <c r="F87" s="232"/>
      <c r="G87" s="232"/>
      <c r="H87" s="232"/>
      <c r="I87" s="232"/>
      <c r="J87" s="232"/>
      <c r="K87" s="232"/>
      <c r="L87" s="232"/>
      <c r="M87" s="232"/>
      <c r="N87" s="232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12"/>
      <c r="Z87" s="212"/>
      <c r="AA87" s="212"/>
      <c r="AB87" s="212"/>
      <c r="AC87" s="212"/>
      <c r="AD87" s="212"/>
      <c r="AE87" s="212"/>
      <c r="AF87" s="212"/>
      <c r="AG87" s="212" t="s">
        <v>129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5">
      <c r="A88" s="229"/>
      <c r="B88" s="230"/>
      <c r="C88" s="260" t="s">
        <v>240</v>
      </c>
      <c r="D88" s="234"/>
      <c r="E88" s="235">
        <v>7</v>
      </c>
      <c r="F88" s="232"/>
      <c r="G88" s="232"/>
      <c r="H88" s="232"/>
      <c r="I88" s="232"/>
      <c r="J88" s="232"/>
      <c r="K88" s="232"/>
      <c r="L88" s="232"/>
      <c r="M88" s="232"/>
      <c r="N88" s="232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12"/>
      <c r="Z88" s="212"/>
      <c r="AA88" s="212"/>
      <c r="AB88" s="212"/>
      <c r="AC88" s="212"/>
      <c r="AD88" s="212"/>
      <c r="AE88" s="212"/>
      <c r="AF88" s="212"/>
      <c r="AG88" s="212" t="s">
        <v>129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5">
      <c r="A89" s="229"/>
      <c r="B89" s="230"/>
      <c r="C89" s="260" t="s">
        <v>241</v>
      </c>
      <c r="D89" s="234"/>
      <c r="E89" s="235">
        <v>14</v>
      </c>
      <c r="F89" s="232"/>
      <c r="G89" s="232"/>
      <c r="H89" s="232"/>
      <c r="I89" s="232"/>
      <c r="J89" s="232"/>
      <c r="K89" s="232"/>
      <c r="L89" s="232"/>
      <c r="M89" s="232"/>
      <c r="N89" s="232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12"/>
      <c r="Z89" s="212"/>
      <c r="AA89" s="212"/>
      <c r="AB89" s="212"/>
      <c r="AC89" s="212"/>
      <c r="AD89" s="212"/>
      <c r="AE89" s="212"/>
      <c r="AF89" s="212"/>
      <c r="AG89" s="212" t="s">
        <v>129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5">
      <c r="A90" s="229"/>
      <c r="B90" s="230"/>
      <c r="C90" s="260" t="s">
        <v>242</v>
      </c>
      <c r="D90" s="234"/>
      <c r="E90" s="235">
        <v>10.5</v>
      </c>
      <c r="F90" s="232"/>
      <c r="G90" s="232"/>
      <c r="H90" s="232"/>
      <c r="I90" s="232"/>
      <c r="J90" s="232"/>
      <c r="K90" s="232"/>
      <c r="L90" s="232"/>
      <c r="M90" s="232"/>
      <c r="N90" s="232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12"/>
      <c r="Z90" s="212"/>
      <c r="AA90" s="212"/>
      <c r="AB90" s="212"/>
      <c r="AC90" s="212"/>
      <c r="AD90" s="212"/>
      <c r="AE90" s="212"/>
      <c r="AF90" s="212"/>
      <c r="AG90" s="212" t="s">
        <v>129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5">
      <c r="A91" s="243">
        <v>32</v>
      </c>
      <c r="B91" s="244" t="s">
        <v>243</v>
      </c>
      <c r="C91" s="259" t="s">
        <v>244</v>
      </c>
      <c r="D91" s="245" t="s">
        <v>155</v>
      </c>
      <c r="E91" s="246">
        <v>2.6</v>
      </c>
      <c r="F91" s="247"/>
      <c r="G91" s="248">
        <f>ROUND(E91*F91,2)</f>
        <v>0</v>
      </c>
      <c r="H91" s="233"/>
      <c r="I91" s="232">
        <f>ROUND(E91*H91,2)</f>
        <v>0</v>
      </c>
      <c r="J91" s="233"/>
      <c r="K91" s="232">
        <f>ROUND(E91*J91,2)</f>
        <v>0</v>
      </c>
      <c r="L91" s="232">
        <v>21</v>
      </c>
      <c r="M91" s="232">
        <f>G91*(1+L91/100)</f>
        <v>0</v>
      </c>
      <c r="N91" s="232">
        <v>1.9205000000000001</v>
      </c>
      <c r="O91" s="232">
        <f>ROUND(E91*N91,2)</f>
        <v>4.99</v>
      </c>
      <c r="P91" s="232">
        <v>0</v>
      </c>
      <c r="Q91" s="232">
        <f>ROUND(E91*P91,2)</f>
        <v>0</v>
      </c>
      <c r="R91" s="232"/>
      <c r="S91" s="232" t="s">
        <v>125</v>
      </c>
      <c r="T91" s="232" t="s">
        <v>125</v>
      </c>
      <c r="U91" s="232">
        <v>1.5840000000000001</v>
      </c>
      <c r="V91" s="232">
        <f>ROUND(E91*U91,2)</f>
        <v>4.12</v>
      </c>
      <c r="W91" s="232"/>
      <c r="X91" s="232" t="s">
        <v>126</v>
      </c>
      <c r="Y91" s="212"/>
      <c r="Z91" s="212"/>
      <c r="AA91" s="212"/>
      <c r="AB91" s="212"/>
      <c r="AC91" s="212"/>
      <c r="AD91" s="212"/>
      <c r="AE91" s="212"/>
      <c r="AF91" s="212"/>
      <c r="AG91" s="212" t="s">
        <v>227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5">
      <c r="A92" s="229"/>
      <c r="B92" s="230"/>
      <c r="C92" s="262" t="s">
        <v>245</v>
      </c>
      <c r="D92" s="255"/>
      <c r="E92" s="255"/>
      <c r="F92" s="255"/>
      <c r="G92" s="255"/>
      <c r="H92" s="232"/>
      <c r="I92" s="232"/>
      <c r="J92" s="232"/>
      <c r="K92" s="232"/>
      <c r="L92" s="232"/>
      <c r="M92" s="232"/>
      <c r="N92" s="232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12"/>
      <c r="Z92" s="212"/>
      <c r="AA92" s="212"/>
      <c r="AB92" s="212"/>
      <c r="AC92" s="212"/>
      <c r="AD92" s="212"/>
      <c r="AE92" s="212"/>
      <c r="AF92" s="212"/>
      <c r="AG92" s="212" t="s">
        <v>220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5">
      <c r="A93" s="229"/>
      <c r="B93" s="230"/>
      <c r="C93" s="260" t="s">
        <v>237</v>
      </c>
      <c r="D93" s="234"/>
      <c r="E93" s="235"/>
      <c r="F93" s="232"/>
      <c r="G93" s="232"/>
      <c r="H93" s="232"/>
      <c r="I93" s="232"/>
      <c r="J93" s="232"/>
      <c r="K93" s="232"/>
      <c r="L93" s="232"/>
      <c r="M93" s="232"/>
      <c r="N93" s="232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12"/>
      <c r="Z93" s="212"/>
      <c r="AA93" s="212"/>
      <c r="AB93" s="212"/>
      <c r="AC93" s="212"/>
      <c r="AD93" s="212"/>
      <c r="AE93" s="212"/>
      <c r="AF93" s="212"/>
      <c r="AG93" s="212" t="s">
        <v>129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5">
      <c r="A94" s="229"/>
      <c r="B94" s="230"/>
      <c r="C94" s="260" t="s">
        <v>246</v>
      </c>
      <c r="D94" s="234"/>
      <c r="E94" s="235">
        <v>0.4</v>
      </c>
      <c r="F94" s="232"/>
      <c r="G94" s="232"/>
      <c r="H94" s="232"/>
      <c r="I94" s="232"/>
      <c r="J94" s="232"/>
      <c r="K94" s="232"/>
      <c r="L94" s="232"/>
      <c r="M94" s="232"/>
      <c r="N94" s="232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12"/>
      <c r="Z94" s="212"/>
      <c r="AA94" s="212"/>
      <c r="AB94" s="212"/>
      <c r="AC94" s="212"/>
      <c r="AD94" s="212"/>
      <c r="AE94" s="212"/>
      <c r="AF94" s="212"/>
      <c r="AG94" s="212" t="s">
        <v>129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5">
      <c r="A95" s="229"/>
      <c r="B95" s="230"/>
      <c r="C95" s="260" t="s">
        <v>247</v>
      </c>
      <c r="D95" s="234"/>
      <c r="E95" s="235">
        <v>0.4</v>
      </c>
      <c r="F95" s="232"/>
      <c r="G95" s="232"/>
      <c r="H95" s="232"/>
      <c r="I95" s="232"/>
      <c r="J95" s="232"/>
      <c r="K95" s="232"/>
      <c r="L95" s="232"/>
      <c r="M95" s="232"/>
      <c r="N95" s="232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12"/>
      <c r="Z95" s="212"/>
      <c r="AA95" s="212"/>
      <c r="AB95" s="212"/>
      <c r="AC95" s="212"/>
      <c r="AD95" s="212"/>
      <c r="AE95" s="212"/>
      <c r="AF95" s="212"/>
      <c r="AG95" s="212" t="s">
        <v>129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5">
      <c r="A96" s="229"/>
      <c r="B96" s="230"/>
      <c r="C96" s="260" t="s">
        <v>248</v>
      </c>
      <c r="D96" s="234"/>
      <c r="E96" s="235">
        <v>0.4</v>
      </c>
      <c r="F96" s="232"/>
      <c r="G96" s="232"/>
      <c r="H96" s="232"/>
      <c r="I96" s="232"/>
      <c r="J96" s="232"/>
      <c r="K96" s="232"/>
      <c r="L96" s="232"/>
      <c r="M96" s="232"/>
      <c r="N96" s="232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12"/>
      <c r="Z96" s="212"/>
      <c r="AA96" s="212"/>
      <c r="AB96" s="212"/>
      <c r="AC96" s="212"/>
      <c r="AD96" s="212"/>
      <c r="AE96" s="212"/>
      <c r="AF96" s="212"/>
      <c r="AG96" s="212" t="s">
        <v>129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5">
      <c r="A97" s="229"/>
      <c r="B97" s="230"/>
      <c r="C97" s="260" t="s">
        <v>249</v>
      </c>
      <c r="D97" s="234"/>
      <c r="E97" s="235">
        <v>0.8</v>
      </c>
      <c r="F97" s="232"/>
      <c r="G97" s="232"/>
      <c r="H97" s="232"/>
      <c r="I97" s="232"/>
      <c r="J97" s="232"/>
      <c r="K97" s="232"/>
      <c r="L97" s="232"/>
      <c r="M97" s="232"/>
      <c r="N97" s="232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12"/>
      <c r="Z97" s="212"/>
      <c r="AA97" s="212"/>
      <c r="AB97" s="212"/>
      <c r="AC97" s="212"/>
      <c r="AD97" s="212"/>
      <c r="AE97" s="212"/>
      <c r="AF97" s="212"/>
      <c r="AG97" s="212" t="s">
        <v>129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5">
      <c r="A98" s="229"/>
      <c r="B98" s="230"/>
      <c r="C98" s="260" t="s">
        <v>250</v>
      </c>
      <c r="D98" s="234"/>
      <c r="E98" s="235">
        <v>0.6</v>
      </c>
      <c r="F98" s="232"/>
      <c r="G98" s="232"/>
      <c r="H98" s="232"/>
      <c r="I98" s="232"/>
      <c r="J98" s="232"/>
      <c r="K98" s="232"/>
      <c r="L98" s="232"/>
      <c r="M98" s="232"/>
      <c r="N98" s="232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12"/>
      <c r="Z98" s="212"/>
      <c r="AA98" s="212"/>
      <c r="AB98" s="212"/>
      <c r="AC98" s="212"/>
      <c r="AD98" s="212"/>
      <c r="AE98" s="212"/>
      <c r="AF98" s="212"/>
      <c r="AG98" s="212" t="s">
        <v>129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5">
      <c r="A99" s="243">
        <v>33</v>
      </c>
      <c r="B99" s="244" t="s">
        <v>251</v>
      </c>
      <c r="C99" s="259" t="s">
        <v>252</v>
      </c>
      <c r="D99" s="245" t="s">
        <v>155</v>
      </c>
      <c r="E99" s="246">
        <v>42.9</v>
      </c>
      <c r="F99" s="247"/>
      <c r="G99" s="248">
        <f>ROUND(E99*F99,2)</f>
        <v>0</v>
      </c>
      <c r="H99" s="233"/>
      <c r="I99" s="232">
        <f>ROUND(E99*H99,2)</f>
        <v>0</v>
      </c>
      <c r="J99" s="233"/>
      <c r="K99" s="232">
        <f>ROUND(E99*J99,2)</f>
        <v>0</v>
      </c>
      <c r="L99" s="232">
        <v>21</v>
      </c>
      <c r="M99" s="232">
        <f>G99*(1+L99/100)</f>
        <v>0</v>
      </c>
      <c r="N99" s="232">
        <v>1.9205000000000001</v>
      </c>
      <c r="O99" s="232">
        <f>ROUND(E99*N99,2)</f>
        <v>82.39</v>
      </c>
      <c r="P99" s="232">
        <v>0</v>
      </c>
      <c r="Q99" s="232">
        <f>ROUND(E99*P99,2)</f>
        <v>0</v>
      </c>
      <c r="R99" s="232"/>
      <c r="S99" s="232" t="s">
        <v>125</v>
      </c>
      <c r="T99" s="232" t="s">
        <v>125</v>
      </c>
      <c r="U99" s="232">
        <v>0.76</v>
      </c>
      <c r="V99" s="232">
        <f>ROUND(E99*U99,2)</f>
        <v>32.6</v>
      </c>
      <c r="W99" s="232"/>
      <c r="X99" s="232" t="s">
        <v>126</v>
      </c>
      <c r="Y99" s="212"/>
      <c r="Z99" s="212"/>
      <c r="AA99" s="212"/>
      <c r="AB99" s="212"/>
      <c r="AC99" s="212"/>
      <c r="AD99" s="212"/>
      <c r="AE99" s="212"/>
      <c r="AF99" s="212"/>
      <c r="AG99" s="212" t="s">
        <v>227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5">
      <c r="A100" s="229"/>
      <c r="B100" s="230"/>
      <c r="C100" s="260" t="s">
        <v>237</v>
      </c>
      <c r="D100" s="234"/>
      <c r="E100" s="235"/>
      <c r="F100" s="232"/>
      <c r="G100" s="232"/>
      <c r="H100" s="232"/>
      <c r="I100" s="232"/>
      <c r="J100" s="232"/>
      <c r="K100" s="232"/>
      <c r="L100" s="232"/>
      <c r="M100" s="232"/>
      <c r="N100" s="232"/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129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5">
      <c r="A101" s="229"/>
      <c r="B101" s="230"/>
      <c r="C101" s="260" t="s">
        <v>253</v>
      </c>
      <c r="D101" s="234"/>
      <c r="E101" s="235">
        <v>6.6</v>
      </c>
      <c r="F101" s="232"/>
      <c r="G101" s="232"/>
      <c r="H101" s="232"/>
      <c r="I101" s="232"/>
      <c r="J101" s="232"/>
      <c r="K101" s="232"/>
      <c r="L101" s="232"/>
      <c r="M101" s="232"/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129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5">
      <c r="A102" s="229"/>
      <c r="B102" s="230"/>
      <c r="C102" s="260" t="s">
        <v>254</v>
      </c>
      <c r="D102" s="234"/>
      <c r="E102" s="235">
        <v>6.6</v>
      </c>
      <c r="F102" s="232"/>
      <c r="G102" s="232"/>
      <c r="H102" s="232"/>
      <c r="I102" s="232"/>
      <c r="J102" s="232"/>
      <c r="K102" s="232"/>
      <c r="L102" s="232"/>
      <c r="M102" s="232"/>
      <c r="N102" s="232"/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129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5">
      <c r="A103" s="229"/>
      <c r="B103" s="230"/>
      <c r="C103" s="260" t="s">
        <v>255</v>
      </c>
      <c r="D103" s="234"/>
      <c r="E103" s="235">
        <v>6.6</v>
      </c>
      <c r="F103" s="232"/>
      <c r="G103" s="232"/>
      <c r="H103" s="232"/>
      <c r="I103" s="232"/>
      <c r="J103" s="232"/>
      <c r="K103" s="232"/>
      <c r="L103" s="232"/>
      <c r="M103" s="232"/>
      <c r="N103" s="232"/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129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5">
      <c r="A104" s="229"/>
      <c r="B104" s="230"/>
      <c r="C104" s="260" t="s">
        <v>256</v>
      </c>
      <c r="D104" s="234"/>
      <c r="E104" s="235">
        <v>13.2</v>
      </c>
      <c r="F104" s="232"/>
      <c r="G104" s="232"/>
      <c r="H104" s="232"/>
      <c r="I104" s="232"/>
      <c r="J104" s="232"/>
      <c r="K104" s="232"/>
      <c r="L104" s="232"/>
      <c r="M104" s="232"/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129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5">
      <c r="A105" s="229"/>
      <c r="B105" s="230"/>
      <c r="C105" s="260" t="s">
        <v>257</v>
      </c>
      <c r="D105" s="234"/>
      <c r="E105" s="235">
        <v>9.9</v>
      </c>
      <c r="F105" s="232"/>
      <c r="G105" s="232"/>
      <c r="H105" s="232"/>
      <c r="I105" s="232"/>
      <c r="J105" s="232"/>
      <c r="K105" s="232"/>
      <c r="L105" s="232"/>
      <c r="M105" s="232"/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129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5">
      <c r="A106" s="243">
        <v>34</v>
      </c>
      <c r="B106" s="244" t="s">
        <v>258</v>
      </c>
      <c r="C106" s="259" t="s">
        <v>259</v>
      </c>
      <c r="D106" s="245" t="s">
        <v>124</v>
      </c>
      <c r="E106" s="246">
        <v>152</v>
      </c>
      <c r="F106" s="247"/>
      <c r="G106" s="248">
        <f>ROUND(E106*F106,2)</f>
        <v>0</v>
      </c>
      <c r="H106" s="233"/>
      <c r="I106" s="232">
        <f>ROUND(E106*H106,2)</f>
        <v>0</v>
      </c>
      <c r="J106" s="233"/>
      <c r="K106" s="232">
        <f>ROUND(E106*J106,2)</f>
        <v>0</v>
      </c>
      <c r="L106" s="232">
        <v>21</v>
      </c>
      <c r="M106" s="232">
        <f>G106*(1+L106/100)</f>
        <v>0</v>
      </c>
      <c r="N106" s="232">
        <v>4.0000000000000003E-5</v>
      </c>
      <c r="O106" s="232">
        <f>ROUND(E106*N106,2)</f>
        <v>0.01</v>
      </c>
      <c r="P106" s="232">
        <v>0</v>
      </c>
      <c r="Q106" s="232">
        <f>ROUND(E106*P106,2)</f>
        <v>0</v>
      </c>
      <c r="R106" s="232"/>
      <c r="S106" s="232" t="s">
        <v>125</v>
      </c>
      <c r="T106" s="232" t="s">
        <v>125</v>
      </c>
      <c r="U106" s="232">
        <v>0.06</v>
      </c>
      <c r="V106" s="232">
        <f>ROUND(E106*U106,2)</f>
        <v>9.1199999999999992</v>
      </c>
      <c r="W106" s="232"/>
      <c r="X106" s="232" t="s">
        <v>126</v>
      </c>
      <c r="Y106" s="212"/>
      <c r="Z106" s="212"/>
      <c r="AA106" s="212"/>
      <c r="AB106" s="212"/>
      <c r="AC106" s="212"/>
      <c r="AD106" s="212"/>
      <c r="AE106" s="212"/>
      <c r="AF106" s="212"/>
      <c r="AG106" s="212" t="s">
        <v>227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5">
      <c r="A107" s="229"/>
      <c r="B107" s="230"/>
      <c r="C107" s="260" t="s">
        <v>237</v>
      </c>
      <c r="D107" s="234"/>
      <c r="E107" s="235"/>
      <c r="F107" s="232"/>
      <c r="G107" s="232"/>
      <c r="H107" s="232"/>
      <c r="I107" s="232"/>
      <c r="J107" s="232"/>
      <c r="K107" s="232"/>
      <c r="L107" s="232"/>
      <c r="M107" s="232"/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129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5">
      <c r="A108" s="229"/>
      <c r="B108" s="230"/>
      <c r="C108" s="260" t="s">
        <v>260</v>
      </c>
      <c r="D108" s="234"/>
      <c r="E108" s="235">
        <v>63</v>
      </c>
      <c r="F108" s="232"/>
      <c r="G108" s="232"/>
      <c r="H108" s="232"/>
      <c r="I108" s="232"/>
      <c r="J108" s="232"/>
      <c r="K108" s="232"/>
      <c r="L108" s="232"/>
      <c r="M108" s="232"/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129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5">
      <c r="A109" s="229"/>
      <c r="B109" s="230"/>
      <c r="C109" s="260" t="s">
        <v>261</v>
      </c>
      <c r="D109" s="234"/>
      <c r="E109" s="235">
        <v>12</v>
      </c>
      <c r="F109" s="232"/>
      <c r="G109" s="232"/>
      <c r="H109" s="232"/>
      <c r="I109" s="232"/>
      <c r="J109" s="232"/>
      <c r="K109" s="232"/>
      <c r="L109" s="232"/>
      <c r="M109" s="232"/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129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5">
      <c r="A110" s="229"/>
      <c r="B110" s="230"/>
      <c r="C110" s="260" t="s">
        <v>262</v>
      </c>
      <c r="D110" s="234"/>
      <c r="E110" s="235">
        <v>35</v>
      </c>
      <c r="F110" s="232"/>
      <c r="G110" s="232"/>
      <c r="H110" s="232"/>
      <c r="I110" s="232"/>
      <c r="J110" s="232"/>
      <c r="K110" s="232"/>
      <c r="L110" s="232"/>
      <c r="M110" s="232"/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129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5">
      <c r="A111" s="229"/>
      <c r="B111" s="230"/>
      <c r="C111" s="260" t="s">
        <v>263</v>
      </c>
      <c r="D111" s="234"/>
      <c r="E111" s="235">
        <v>8</v>
      </c>
      <c r="F111" s="232"/>
      <c r="G111" s="232"/>
      <c r="H111" s="232"/>
      <c r="I111" s="232"/>
      <c r="J111" s="232"/>
      <c r="K111" s="232"/>
      <c r="L111" s="232"/>
      <c r="M111" s="232"/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129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5">
      <c r="A112" s="229"/>
      <c r="B112" s="230"/>
      <c r="C112" s="260" t="s">
        <v>264</v>
      </c>
      <c r="D112" s="234"/>
      <c r="E112" s="235">
        <v>28</v>
      </c>
      <c r="F112" s="232"/>
      <c r="G112" s="232"/>
      <c r="H112" s="232"/>
      <c r="I112" s="232"/>
      <c r="J112" s="232"/>
      <c r="K112" s="232"/>
      <c r="L112" s="232"/>
      <c r="M112" s="232"/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129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5">
      <c r="A113" s="229"/>
      <c r="B113" s="230"/>
      <c r="C113" s="260" t="s">
        <v>265</v>
      </c>
      <c r="D113" s="234"/>
      <c r="E113" s="235">
        <v>6</v>
      </c>
      <c r="F113" s="232"/>
      <c r="G113" s="232"/>
      <c r="H113" s="232"/>
      <c r="I113" s="232"/>
      <c r="J113" s="232"/>
      <c r="K113" s="232"/>
      <c r="L113" s="232"/>
      <c r="M113" s="232"/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129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5">
      <c r="A114" s="243">
        <v>35</v>
      </c>
      <c r="B114" s="244" t="s">
        <v>266</v>
      </c>
      <c r="C114" s="259" t="s">
        <v>267</v>
      </c>
      <c r="D114" s="245" t="s">
        <v>124</v>
      </c>
      <c r="E114" s="246">
        <v>174.8</v>
      </c>
      <c r="F114" s="247"/>
      <c r="G114" s="248">
        <f>ROUND(E114*F114,2)</f>
        <v>0</v>
      </c>
      <c r="H114" s="233"/>
      <c r="I114" s="232">
        <f>ROUND(E114*H114,2)</f>
        <v>0</v>
      </c>
      <c r="J114" s="233"/>
      <c r="K114" s="232">
        <f>ROUND(E114*J114,2)</f>
        <v>0</v>
      </c>
      <c r="L114" s="232">
        <v>21</v>
      </c>
      <c r="M114" s="232">
        <f>G114*(1+L114/100)</f>
        <v>0</v>
      </c>
      <c r="N114" s="232">
        <v>2.9999999999999997E-4</v>
      </c>
      <c r="O114" s="232">
        <f>ROUND(E114*N114,2)</f>
        <v>0.05</v>
      </c>
      <c r="P114" s="232">
        <v>0</v>
      </c>
      <c r="Q114" s="232">
        <f>ROUND(E114*P114,2)</f>
        <v>0</v>
      </c>
      <c r="R114" s="232" t="s">
        <v>202</v>
      </c>
      <c r="S114" s="232" t="s">
        <v>125</v>
      </c>
      <c r="T114" s="232" t="s">
        <v>125</v>
      </c>
      <c r="U114" s="232">
        <v>0</v>
      </c>
      <c r="V114" s="232">
        <f>ROUND(E114*U114,2)</f>
        <v>0</v>
      </c>
      <c r="W114" s="232"/>
      <c r="X114" s="232" t="s">
        <v>203</v>
      </c>
      <c r="Y114" s="212"/>
      <c r="Z114" s="212"/>
      <c r="AA114" s="212"/>
      <c r="AB114" s="212"/>
      <c r="AC114" s="212"/>
      <c r="AD114" s="212"/>
      <c r="AE114" s="212"/>
      <c r="AF114" s="212"/>
      <c r="AG114" s="212" t="s">
        <v>230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5">
      <c r="A115" s="229"/>
      <c r="B115" s="230"/>
      <c r="C115" s="260" t="s">
        <v>268</v>
      </c>
      <c r="D115" s="234"/>
      <c r="E115" s="235">
        <v>174.8</v>
      </c>
      <c r="F115" s="232"/>
      <c r="G115" s="232"/>
      <c r="H115" s="232"/>
      <c r="I115" s="232"/>
      <c r="J115" s="232"/>
      <c r="K115" s="232"/>
      <c r="L115" s="232"/>
      <c r="M115" s="232"/>
      <c r="N115" s="232"/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129</v>
      </c>
      <c r="AH115" s="212">
        <v>5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5">
      <c r="A116" s="243">
        <v>36</v>
      </c>
      <c r="B116" s="244" t="s">
        <v>269</v>
      </c>
      <c r="C116" s="259" t="s">
        <v>270</v>
      </c>
      <c r="D116" s="245" t="s">
        <v>155</v>
      </c>
      <c r="E116" s="246">
        <v>45.5</v>
      </c>
      <c r="F116" s="247"/>
      <c r="G116" s="248">
        <f>ROUND(E116*F116,2)</f>
        <v>0</v>
      </c>
      <c r="H116" s="233"/>
      <c r="I116" s="232">
        <f>ROUND(E116*H116,2)</f>
        <v>0</v>
      </c>
      <c r="J116" s="233"/>
      <c r="K116" s="232">
        <f>ROUND(E116*J116,2)</f>
        <v>0</v>
      </c>
      <c r="L116" s="232">
        <v>21</v>
      </c>
      <c r="M116" s="232">
        <f>G116*(1+L116/100)</f>
        <v>0</v>
      </c>
      <c r="N116" s="232">
        <v>0</v>
      </c>
      <c r="O116" s="232">
        <f>ROUND(E116*N116,2)</f>
        <v>0</v>
      </c>
      <c r="P116" s="232">
        <v>0</v>
      </c>
      <c r="Q116" s="232">
        <f>ROUND(E116*P116,2)</f>
        <v>0</v>
      </c>
      <c r="R116" s="232"/>
      <c r="S116" s="232" t="s">
        <v>125</v>
      </c>
      <c r="T116" s="232" t="s">
        <v>125</v>
      </c>
      <c r="U116" s="232">
        <v>0</v>
      </c>
      <c r="V116" s="232">
        <f>ROUND(E116*U116,2)</f>
        <v>0</v>
      </c>
      <c r="W116" s="232"/>
      <c r="X116" s="232" t="s">
        <v>126</v>
      </c>
      <c r="Y116" s="212"/>
      <c r="Z116" s="212"/>
      <c r="AA116" s="212"/>
      <c r="AB116" s="212"/>
      <c r="AC116" s="212"/>
      <c r="AD116" s="212"/>
      <c r="AE116" s="212"/>
      <c r="AF116" s="212"/>
      <c r="AG116" s="212" t="s">
        <v>227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5">
      <c r="A117" s="229"/>
      <c r="B117" s="230"/>
      <c r="C117" s="260" t="s">
        <v>271</v>
      </c>
      <c r="D117" s="234"/>
      <c r="E117" s="235">
        <v>45.5</v>
      </c>
      <c r="F117" s="232"/>
      <c r="G117" s="232"/>
      <c r="H117" s="232"/>
      <c r="I117" s="232"/>
      <c r="J117" s="232"/>
      <c r="K117" s="232"/>
      <c r="L117" s="232"/>
      <c r="M117" s="232"/>
      <c r="N117" s="232"/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129</v>
      </c>
      <c r="AH117" s="212">
        <v>5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5">
      <c r="A118" s="243">
        <v>37</v>
      </c>
      <c r="B118" s="244" t="s">
        <v>272</v>
      </c>
      <c r="C118" s="259" t="s">
        <v>273</v>
      </c>
      <c r="D118" s="245" t="s">
        <v>124</v>
      </c>
      <c r="E118" s="246">
        <v>535.6</v>
      </c>
      <c r="F118" s="247"/>
      <c r="G118" s="248">
        <f>ROUND(E118*F118,2)</f>
        <v>0</v>
      </c>
      <c r="H118" s="233"/>
      <c r="I118" s="232">
        <f>ROUND(E118*H118,2)</f>
        <v>0</v>
      </c>
      <c r="J118" s="233"/>
      <c r="K118" s="232">
        <f>ROUND(E118*J118,2)</f>
        <v>0</v>
      </c>
      <c r="L118" s="232">
        <v>21</v>
      </c>
      <c r="M118" s="232">
        <f>G118*(1+L118/100)</f>
        <v>0</v>
      </c>
      <c r="N118" s="232">
        <v>1.8000000000000001E-4</v>
      </c>
      <c r="O118" s="232">
        <f>ROUND(E118*N118,2)</f>
        <v>0.1</v>
      </c>
      <c r="P118" s="232">
        <v>0</v>
      </c>
      <c r="Q118" s="232">
        <f>ROUND(E118*P118,2)</f>
        <v>0</v>
      </c>
      <c r="R118" s="232"/>
      <c r="S118" s="232" t="s">
        <v>125</v>
      </c>
      <c r="T118" s="232" t="s">
        <v>125</v>
      </c>
      <c r="U118" s="232">
        <v>7.4999999999999997E-2</v>
      </c>
      <c r="V118" s="232">
        <f>ROUND(E118*U118,2)</f>
        <v>40.17</v>
      </c>
      <c r="W118" s="232"/>
      <c r="X118" s="232" t="s">
        <v>126</v>
      </c>
      <c r="Y118" s="212"/>
      <c r="Z118" s="212"/>
      <c r="AA118" s="212"/>
      <c r="AB118" s="212"/>
      <c r="AC118" s="212"/>
      <c r="AD118" s="212"/>
      <c r="AE118" s="212"/>
      <c r="AF118" s="212"/>
      <c r="AG118" s="212" t="s">
        <v>127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5">
      <c r="A119" s="229"/>
      <c r="B119" s="230"/>
      <c r="C119" s="260" t="s">
        <v>274</v>
      </c>
      <c r="D119" s="234"/>
      <c r="E119" s="235"/>
      <c r="F119" s="232"/>
      <c r="G119" s="232"/>
      <c r="H119" s="232"/>
      <c r="I119" s="232"/>
      <c r="J119" s="232"/>
      <c r="K119" s="232"/>
      <c r="L119" s="232"/>
      <c r="M119" s="232"/>
      <c r="N119" s="232"/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129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5">
      <c r="A120" s="229"/>
      <c r="B120" s="230"/>
      <c r="C120" s="260" t="s">
        <v>275</v>
      </c>
      <c r="D120" s="234"/>
      <c r="E120" s="235">
        <v>535.6</v>
      </c>
      <c r="F120" s="232"/>
      <c r="G120" s="232"/>
      <c r="H120" s="232"/>
      <c r="I120" s="232"/>
      <c r="J120" s="232"/>
      <c r="K120" s="232"/>
      <c r="L120" s="232"/>
      <c r="M120" s="232"/>
      <c r="N120" s="232"/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12"/>
      <c r="Z120" s="212"/>
      <c r="AA120" s="212"/>
      <c r="AB120" s="212"/>
      <c r="AC120" s="212"/>
      <c r="AD120" s="212"/>
      <c r="AE120" s="212"/>
      <c r="AF120" s="212"/>
      <c r="AG120" s="212" t="s">
        <v>129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5">
      <c r="A121" s="249">
        <v>38</v>
      </c>
      <c r="B121" s="250" t="s">
        <v>276</v>
      </c>
      <c r="C121" s="261" t="s">
        <v>277</v>
      </c>
      <c r="D121" s="251" t="s">
        <v>124</v>
      </c>
      <c r="E121" s="252">
        <v>696.28</v>
      </c>
      <c r="F121" s="253"/>
      <c r="G121" s="254">
        <f>ROUND(E121*F121,2)</f>
        <v>0</v>
      </c>
      <c r="H121" s="233"/>
      <c r="I121" s="232">
        <f>ROUND(E121*H121,2)</f>
        <v>0</v>
      </c>
      <c r="J121" s="233"/>
      <c r="K121" s="232">
        <f>ROUND(E121*J121,2)</f>
        <v>0</v>
      </c>
      <c r="L121" s="232">
        <v>21</v>
      </c>
      <c r="M121" s="232">
        <f>G121*(1+L121/100)</f>
        <v>0</v>
      </c>
      <c r="N121" s="232">
        <v>4.0000000000000002E-4</v>
      </c>
      <c r="O121" s="232">
        <f>ROUND(E121*N121,2)</f>
        <v>0.28000000000000003</v>
      </c>
      <c r="P121" s="232">
        <v>0</v>
      </c>
      <c r="Q121" s="232">
        <f>ROUND(E121*P121,2)</f>
        <v>0</v>
      </c>
      <c r="R121" s="232" t="s">
        <v>202</v>
      </c>
      <c r="S121" s="232" t="s">
        <v>125</v>
      </c>
      <c r="T121" s="232" t="s">
        <v>125</v>
      </c>
      <c r="U121" s="232">
        <v>0</v>
      </c>
      <c r="V121" s="232">
        <f>ROUND(E121*U121,2)</f>
        <v>0</v>
      </c>
      <c r="W121" s="232"/>
      <c r="X121" s="232" t="s">
        <v>203</v>
      </c>
      <c r="Y121" s="212"/>
      <c r="Z121" s="212"/>
      <c r="AA121" s="212"/>
      <c r="AB121" s="212"/>
      <c r="AC121" s="212"/>
      <c r="AD121" s="212"/>
      <c r="AE121" s="212"/>
      <c r="AF121" s="212"/>
      <c r="AG121" s="212" t="s">
        <v>204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5">
      <c r="A122" s="243">
        <v>39</v>
      </c>
      <c r="B122" s="244" t="s">
        <v>278</v>
      </c>
      <c r="C122" s="259" t="s">
        <v>279</v>
      </c>
      <c r="D122" s="245" t="s">
        <v>148</v>
      </c>
      <c r="E122" s="246">
        <v>127</v>
      </c>
      <c r="F122" s="247"/>
      <c r="G122" s="248">
        <f>ROUND(E122*F122,2)</f>
        <v>0</v>
      </c>
      <c r="H122" s="233"/>
      <c r="I122" s="232">
        <f>ROUND(E122*H122,2)</f>
        <v>0</v>
      </c>
      <c r="J122" s="233"/>
      <c r="K122" s="232">
        <f>ROUND(E122*J122,2)</f>
        <v>0</v>
      </c>
      <c r="L122" s="232">
        <v>21</v>
      </c>
      <c r="M122" s="232">
        <f>G122*(1+L122/100)</f>
        <v>0</v>
      </c>
      <c r="N122" s="232">
        <v>0.22106999999999999</v>
      </c>
      <c r="O122" s="232">
        <f>ROUND(E122*N122,2)</f>
        <v>28.08</v>
      </c>
      <c r="P122" s="232">
        <v>0</v>
      </c>
      <c r="Q122" s="232">
        <f>ROUND(E122*P122,2)</f>
        <v>0</v>
      </c>
      <c r="R122" s="232"/>
      <c r="S122" s="232" t="s">
        <v>125</v>
      </c>
      <c r="T122" s="232" t="s">
        <v>125</v>
      </c>
      <c r="U122" s="232">
        <v>0.185</v>
      </c>
      <c r="V122" s="232">
        <f>ROUND(E122*U122,2)</f>
        <v>23.5</v>
      </c>
      <c r="W122" s="232"/>
      <c r="X122" s="232" t="s">
        <v>126</v>
      </c>
      <c r="Y122" s="212"/>
      <c r="Z122" s="212"/>
      <c r="AA122" s="212"/>
      <c r="AB122" s="212"/>
      <c r="AC122" s="212"/>
      <c r="AD122" s="212"/>
      <c r="AE122" s="212"/>
      <c r="AF122" s="212"/>
      <c r="AG122" s="212" t="s">
        <v>127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5">
      <c r="A123" s="229"/>
      <c r="B123" s="230"/>
      <c r="C123" s="260" t="s">
        <v>280</v>
      </c>
      <c r="D123" s="234"/>
      <c r="E123" s="235"/>
      <c r="F123" s="232"/>
      <c r="G123" s="232"/>
      <c r="H123" s="232"/>
      <c r="I123" s="232"/>
      <c r="J123" s="232"/>
      <c r="K123" s="232"/>
      <c r="L123" s="232"/>
      <c r="M123" s="232"/>
      <c r="N123" s="232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129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5">
      <c r="A124" s="229"/>
      <c r="B124" s="230"/>
      <c r="C124" s="260" t="s">
        <v>179</v>
      </c>
      <c r="D124" s="234"/>
      <c r="E124" s="235">
        <v>127</v>
      </c>
      <c r="F124" s="232"/>
      <c r="G124" s="232"/>
      <c r="H124" s="232"/>
      <c r="I124" s="232"/>
      <c r="J124" s="232"/>
      <c r="K124" s="232"/>
      <c r="L124" s="232"/>
      <c r="M124" s="232"/>
      <c r="N124" s="232"/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129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5">
      <c r="A125" s="243">
        <v>40</v>
      </c>
      <c r="B125" s="244" t="s">
        <v>281</v>
      </c>
      <c r="C125" s="259" t="s">
        <v>282</v>
      </c>
      <c r="D125" s="245" t="s">
        <v>148</v>
      </c>
      <c r="E125" s="246">
        <v>130.81</v>
      </c>
      <c r="F125" s="247"/>
      <c r="G125" s="248">
        <f>ROUND(E125*F125,2)</f>
        <v>0</v>
      </c>
      <c r="H125" s="233"/>
      <c r="I125" s="232">
        <f>ROUND(E125*H125,2)</f>
        <v>0</v>
      </c>
      <c r="J125" s="233"/>
      <c r="K125" s="232">
        <f>ROUND(E125*J125,2)</f>
        <v>0</v>
      </c>
      <c r="L125" s="232">
        <v>21</v>
      </c>
      <c r="M125" s="232">
        <f>G125*(1+L125/100)</f>
        <v>0</v>
      </c>
      <c r="N125" s="232">
        <v>4.8000000000000001E-4</v>
      </c>
      <c r="O125" s="232">
        <f>ROUND(E125*N125,2)</f>
        <v>0.06</v>
      </c>
      <c r="P125" s="232">
        <v>0</v>
      </c>
      <c r="Q125" s="232">
        <f>ROUND(E125*P125,2)</f>
        <v>0</v>
      </c>
      <c r="R125" s="232" t="s">
        <v>202</v>
      </c>
      <c r="S125" s="232" t="s">
        <v>125</v>
      </c>
      <c r="T125" s="232" t="s">
        <v>125</v>
      </c>
      <c r="U125" s="232">
        <v>0</v>
      </c>
      <c r="V125" s="232">
        <f>ROUND(E125*U125,2)</f>
        <v>0</v>
      </c>
      <c r="W125" s="232"/>
      <c r="X125" s="232" t="s">
        <v>203</v>
      </c>
      <c r="Y125" s="212"/>
      <c r="Z125" s="212"/>
      <c r="AA125" s="212"/>
      <c r="AB125" s="212"/>
      <c r="AC125" s="212"/>
      <c r="AD125" s="212"/>
      <c r="AE125" s="212"/>
      <c r="AF125" s="212"/>
      <c r="AG125" s="212" t="s">
        <v>230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5">
      <c r="A126" s="229"/>
      <c r="B126" s="230"/>
      <c r="C126" s="260" t="s">
        <v>283</v>
      </c>
      <c r="D126" s="234"/>
      <c r="E126" s="235">
        <v>130.81</v>
      </c>
      <c r="F126" s="232"/>
      <c r="G126" s="232"/>
      <c r="H126" s="232"/>
      <c r="I126" s="232"/>
      <c r="J126" s="232"/>
      <c r="K126" s="232"/>
      <c r="L126" s="232"/>
      <c r="M126" s="232"/>
      <c r="N126" s="23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129</v>
      </c>
      <c r="AH126" s="212">
        <v>5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ht="13" x14ac:dyDescent="0.25">
      <c r="A127" s="237" t="s">
        <v>120</v>
      </c>
      <c r="B127" s="238" t="s">
        <v>72</v>
      </c>
      <c r="C127" s="258" t="s">
        <v>73</v>
      </c>
      <c r="D127" s="239"/>
      <c r="E127" s="240"/>
      <c r="F127" s="241"/>
      <c r="G127" s="242">
        <f>SUMIF(AG128:AG218,"&lt;&gt;NOR",G128:G218)</f>
        <v>0</v>
      </c>
      <c r="H127" s="236"/>
      <c r="I127" s="236">
        <f>SUM(I128:I218)</f>
        <v>0</v>
      </c>
      <c r="J127" s="236"/>
      <c r="K127" s="236">
        <f>SUM(K128:K218)</f>
        <v>0</v>
      </c>
      <c r="L127" s="236"/>
      <c r="M127" s="236">
        <f>SUM(M128:M218)</f>
        <v>0</v>
      </c>
      <c r="N127" s="236"/>
      <c r="O127" s="236">
        <f>SUM(O128:O218)</f>
        <v>956.1</v>
      </c>
      <c r="P127" s="236"/>
      <c r="Q127" s="236">
        <f>SUM(Q128:Q218)</f>
        <v>3.04</v>
      </c>
      <c r="R127" s="236"/>
      <c r="S127" s="236"/>
      <c r="T127" s="236"/>
      <c r="U127" s="236"/>
      <c r="V127" s="236">
        <f>SUM(V128:V218)</f>
        <v>583.16999999999996</v>
      </c>
      <c r="W127" s="236"/>
      <c r="X127" s="236"/>
      <c r="AG127" t="s">
        <v>121</v>
      </c>
    </row>
    <row r="128" spans="1:60" outlineLevel="1" x14ac:dyDescent="0.25">
      <c r="A128" s="243">
        <v>41</v>
      </c>
      <c r="B128" s="244" t="s">
        <v>284</v>
      </c>
      <c r="C128" s="259" t="s">
        <v>285</v>
      </c>
      <c r="D128" s="245" t="s">
        <v>124</v>
      </c>
      <c r="E128" s="246">
        <v>556.6</v>
      </c>
      <c r="F128" s="247"/>
      <c r="G128" s="248">
        <f>ROUND(E128*F128,2)</f>
        <v>0</v>
      </c>
      <c r="H128" s="233"/>
      <c r="I128" s="232">
        <f>ROUND(E128*H128,2)</f>
        <v>0</v>
      </c>
      <c r="J128" s="233"/>
      <c r="K128" s="232">
        <f>ROUND(E128*J128,2)</f>
        <v>0</v>
      </c>
      <c r="L128" s="232">
        <v>21</v>
      </c>
      <c r="M128" s="232">
        <f>G128*(1+L128/100)</f>
        <v>0</v>
      </c>
      <c r="N128" s="232">
        <v>0.36432999999999999</v>
      </c>
      <c r="O128" s="232">
        <f>ROUND(E128*N128,2)</f>
        <v>202.79</v>
      </c>
      <c r="P128" s="232">
        <v>0</v>
      </c>
      <c r="Q128" s="232">
        <f>ROUND(E128*P128,2)</f>
        <v>0</v>
      </c>
      <c r="R128" s="232"/>
      <c r="S128" s="232" t="s">
        <v>125</v>
      </c>
      <c r="T128" s="232" t="s">
        <v>125</v>
      </c>
      <c r="U128" s="232">
        <v>1.7999999999999999E-2</v>
      </c>
      <c r="V128" s="232">
        <f>ROUND(E128*U128,2)</f>
        <v>10.02</v>
      </c>
      <c r="W128" s="232"/>
      <c r="X128" s="232" t="s">
        <v>126</v>
      </c>
      <c r="Y128" s="212"/>
      <c r="Z128" s="212"/>
      <c r="AA128" s="212"/>
      <c r="AB128" s="212"/>
      <c r="AC128" s="212"/>
      <c r="AD128" s="212"/>
      <c r="AE128" s="212"/>
      <c r="AF128" s="212"/>
      <c r="AG128" s="212" t="s">
        <v>127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5">
      <c r="A129" s="229"/>
      <c r="B129" s="230"/>
      <c r="C129" s="260" t="s">
        <v>286</v>
      </c>
      <c r="D129" s="234"/>
      <c r="E129" s="235"/>
      <c r="F129" s="232"/>
      <c r="G129" s="232"/>
      <c r="H129" s="232"/>
      <c r="I129" s="232"/>
      <c r="J129" s="232"/>
      <c r="K129" s="232"/>
      <c r="L129" s="232"/>
      <c r="M129" s="232"/>
      <c r="N129" s="232"/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129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5">
      <c r="A130" s="229"/>
      <c r="B130" s="230"/>
      <c r="C130" s="260" t="s">
        <v>287</v>
      </c>
      <c r="D130" s="234"/>
      <c r="E130" s="235"/>
      <c r="F130" s="232"/>
      <c r="G130" s="232"/>
      <c r="H130" s="232"/>
      <c r="I130" s="232"/>
      <c r="J130" s="232"/>
      <c r="K130" s="232"/>
      <c r="L130" s="232"/>
      <c r="M130" s="232"/>
      <c r="N130" s="232"/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12"/>
      <c r="Z130" s="212"/>
      <c r="AA130" s="212"/>
      <c r="AB130" s="212"/>
      <c r="AC130" s="212"/>
      <c r="AD130" s="212"/>
      <c r="AE130" s="212"/>
      <c r="AF130" s="212"/>
      <c r="AG130" s="212" t="s">
        <v>129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5">
      <c r="A131" s="229"/>
      <c r="B131" s="230"/>
      <c r="C131" s="260" t="s">
        <v>151</v>
      </c>
      <c r="D131" s="234"/>
      <c r="E131" s="235"/>
      <c r="F131" s="232"/>
      <c r="G131" s="232"/>
      <c r="H131" s="232"/>
      <c r="I131" s="232"/>
      <c r="J131" s="232"/>
      <c r="K131" s="232"/>
      <c r="L131" s="232"/>
      <c r="M131" s="232"/>
      <c r="N131" s="232"/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129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5">
      <c r="A132" s="229"/>
      <c r="B132" s="230"/>
      <c r="C132" s="260" t="s">
        <v>288</v>
      </c>
      <c r="D132" s="234"/>
      <c r="E132" s="235">
        <v>556.6</v>
      </c>
      <c r="F132" s="232"/>
      <c r="G132" s="232"/>
      <c r="H132" s="232"/>
      <c r="I132" s="232"/>
      <c r="J132" s="232"/>
      <c r="K132" s="232"/>
      <c r="L132" s="232"/>
      <c r="M132" s="232"/>
      <c r="N132" s="232"/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129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5">
      <c r="A133" s="243">
        <v>42</v>
      </c>
      <c r="B133" s="244" t="s">
        <v>289</v>
      </c>
      <c r="C133" s="259" t="s">
        <v>290</v>
      </c>
      <c r="D133" s="245" t="s">
        <v>124</v>
      </c>
      <c r="E133" s="246">
        <v>335</v>
      </c>
      <c r="F133" s="247"/>
      <c r="G133" s="248">
        <f>ROUND(E133*F133,2)</f>
        <v>0</v>
      </c>
      <c r="H133" s="233"/>
      <c r="I133" s="232">
        <f>ROUND(E133*H133,2)</f>
        <v>0</v>
      </c>
      <c r="J133" s="233"/>
      <c r="K133" s="232">
        <f>ROUND(E133*J133,2)</f>
        <v>0</v>
      </c>
      <c r="L133" s="232">
        <v>21</v>
      </c>
      <c r="M133" s="232">
        <f>G133*(1+L133/100)</f>
        <v>0</v>
      </c>
      <c r="N133" s="232">
        <v>0.40481</v>
      </c>
      <c r="O133" s="232">
        <f>ROUND(E133*N133,2)</f>
        <v>135.61000000000001</v>
      </c>
      <c r="P133" s="232">
        <v>0</v>
      </c>
      <c r="Q133" s="232">
        <f>ROUND(E133*P133,2)</f>
        <v>0</v>
      </c>
      <c r="R133" s="232"/>
      <c r="S133" s="232" t="s">
        <v>125</v>
      </c>
      <c r="T133" s="232" t="s">
        <v>125</v>
      </c>
      <c r="U133" s="232">
        <v>1.9E-2</v>
      </c>
      <c r="V133" s="232">
        <f>ROUND(E133*U133,2)</f>
        <v>6.37</v>
      </c>
      <c r="W133" s="232"/>
      <c r="X133" s="232" t="s">
        <v>126</v>
      </c>
      <c r="Y133" s="212"/>
      <c r="Z133" s="212"/>
      <c r="AA133" s="212"/>
      <c r="AB133" s="212"/>
      <c r="AC133" s="212"/>
      <c r="AD133" s="212"/>
      <c r="AE133" s="212"/>
      <c r="AF133" s="212"/>
      <c r="AG133" s="212" t="s">
        <v>127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5">
      <c r="A134" s="229"/>
      <c r="B134" s="230"/>
      <c r="C134" s="260" t="s">
        <v>291</v>
      </c>
      <c r="D134" s="234"/>
      <c r="E134" s="235"/>
      <c r="F134" s="232"/>
      <c r="G134" s="232"/>
      <c r="H134" s="232"/>
      <c r="I134" s="232"/>
      <c r="J134" s="232"/>
      <c r="K134" s="232"/>
      <c r="L134" s="232"/>
      <c r="M134" s="232"/>
      <c r="N134" s="232"/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129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5">
      <c r="A135" s="229"/>
      <c r="B135" s="230"/>
      <c r="C135" s="260" t="s">
        <v>292</v>
      </c>
      <c r="D135" s="234"/>
      <c r="E135" s="235">
        <v>335</v>
      </c>
      <c r="F135" s="232"/>
      <c r="G135" s="232"/>
      <c r="H135" s="232"/>
      <c r="I135" s="232"/>
      <c r="J135" s="232"/>
      <c r="K135" s="232"/>
      <c r="L135" s="232"/>
      <c r="M135" s="232"/>
      <c r="N135" s="232"/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129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5">
      <c r="A136" s="243">
        <v>43</v>
      </c>
      <c r="B136" s="244" t="s">
        <v>293</v>
      </c>
      <c r="C136" s="259" t="s">
        <v>294</v>
      </c>
      <c r="D136" s="245" t="s">
        <v>124</v>
      </c>
      <c r="E136" s="246">
        <v>27</v>
      </c>
      <c r="F136" s="247"/>
      <c r="G136" s="248">
        <f>ROUND(E136*F136,2)</f>
        <v>0</v>
      </c>
      <c r="H136" s="233"/>
      <c r="I136" s="232">
        <f>ROUND(E136*H136,2)</f>
        <v>0</v>
      </c>
      <c r="J136" s="233"/>
      <c r="K136" s="232">
        <f>ROUND(E136*J136,2)</f>
        <v>0</v>
      </c>
      <c r="L136" s="232">
        <v>21</v>
      </c>
      <c r="M136" s="232">
        <f>G136*(1+L136/100)</f>
        <v>0</v>
      </c>
      <c r="N136" s="232">
        <v>7.5600000000000001E-2</v>
      </c>
      <c r="O136" s="232">
        <f>ROUND(E136*N136,2)</f>
        <v>2.04</v>
      </c>
      <c r="P136" s="232">
        <v>0</v>
      </c>
      <c r="Q136" s="232">
        <f>ROUND(E136*P136,2)</f>
        <v>0</v>
      </c>
      <c r="R136" s="232"/>
      <c r="S136" s="232" t="s">
        <v>125</v>
      </c>
      <c r="T136" s="232" t="s">
        <v>125</v>
      </c>
      <c r="U136" s="232">
        <v>2.5000000000000001E-2</v>
      </c>
      <c r="V136" s="232">
        <f>ROUND(E136*U136,2)</f>
        <v>0.68</v>
      </c>
      <c r="W136" s="232"/>
      <c r="X136" s="232" t="s">
        <v>126</v>
      </c>
      <c r="Y136" s="212"/>
      <c r="Z136" s="212"/>
      <c r="AA136" s="212"/>
      <c r="AB136" s="212"/>
      <c r="AC136" s="212"/>
      <c r="AD136" s="212"/>
      <c r="AE136" s="212"/>
      <c r="AF136" s="212"/>
      <c r="AG136" s="212" t="s">
        <v>127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5">
      <c r="A137" s="229"/>
      <c r="B137" s="230"/>
      <c r="C137" s="260" t="s">
        <v>295</v>
      </c>
      <c r="D137" s="234"/>
      <c r="E137" s="235"/>
      <c r="F137" s="232"/>
      <c r="G137" s="232"/>
      <c r="H137" s="232"/>
      <c r="I137" s="232"/>
      <c r="J137" s="232"/>
      <c r="K137" s="232"/>
      <c r="L137" s="232"/>
      <c r="M137" s="232"/>
      <c r="N137" s="232"/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129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5">
      <c r="A138" s="229"/>
      <c r="B138" s="230"/>
      <c r="C138" s="260" t="s">
        <v>296</v>
      </c>
      <c r="D138" s="234"/>
      <c r="E138" s="235">
        <v>27</v>
      </c>
      <c r="F138" s="232"/>
      <c r="G138" s="232"/>
      <c r="H138" s="232"/>
      <c r="I138" s="232"/>
      <c r="J138" s="232"/>
      <c r="K138" s="232"/>
      <c r="L138" s="232"/>
      <c r="M138" s="232"/>
      <c r="N138" s="232"/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129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5">
      <c r="A139" s="243">
        <v>44</v>
      </c>
      <c r="B139" s="244" t="s">
        <v>297</v>
      </c>
      <c r="C139" s="259" t="s">
        <v>298</v>
      </c>
      <c r="D139" s="245" t="s">
        <v>124</v>
      </c>
      <c r="E139" s="246">
        <v>841</v>
      </c>
      <c r="F139" s="247"/>
      <c r="G139" s="248">
        <f>ROUND(E139*F139,2)</f>
        <v>0</v>
      </c>
      <c r="H139" s="233"/>
      <c r="I139" s="232">
        <f>ROUND(E139*H139,2)</f>
        <v>0</v>
      </c>
      <c r="J139" s="233"/>
      <c r="K139" s="232">
        <f>ROUND(E139*J139,2)</f>
        <v>0</v>
      </c>
      <c r="L139" s="232">
        <v>21</v>
      </c>
      <c r="M139" s="232">
        <f>G139*(1+L139/100)</f>
        <v>0</v>
      </c>
      <c r="N139" s="232">
        <v>0.1008</v>
      </c>
      <c r="O139" s="232">
        <f>ROUND(E139*N139,2)</f>
        <v>84.77</v>
      </c>
      <c r="P139" s="232">
        <v>0</v>
      </c>
      <c r="Q139" s="232">
        <f>ROUND(E139*P139,2)</f>
        <v>0</v>
      </c>
      <c r="R139" s="232"/>
      <c r="S139" s="232" t="s">
        <v>125</v>
      </c>
      <c r="T139" s="232" t="s">
        <v>125</v>
      </c>
      <c r="U139" s="232">
        <v>2.5000000000000001E-2</v>
      </c>
      <c r="V139" s="232">
        <f>ROUND(E139*U139,2)</f>
        <v>21.03</v>
      </c>
      <c r="W139" s="232"/>
      <c r="X139" s="232" t="s">
        <v>126</v>
      </c>
      <c r="Y139" s="212"/>
      <c r="Z139" s="212"/>
      <c r="AA139" s="212"/>
      <c r="AB139" s="212"/>
      <c r="AC139" s="212"/>
      <c r="AD139" s="212"/>
      <c r="AE139" s="212"/>
      <c r="AF139" s="212"/>
      <c r="AG139" s="212" t="s">
        <v>127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5">
      <c r="A140" s="229"/>
      <c r="B140" s="230"/>
      <c r="C140" s="260" t="s">
        <v>299</v>
      </c>
      <c r="D140" s="234"/>
      <c r="E140" s="235"/>
      <c r="F140" s="232"/>
      <c r="G140" s="232"/>
      <c r="H140" s="232"/>
      <c r="I140" s="232"/>
      <c r="J140" s="232"/>
      <c r="K140" s="232"/>
      <c r="L140" s="232"/>
      <c r="M140" s="232"/>
      <c r="N140" s="232"/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12"/>
      <c r="Z140" s="212"/>
      <c r="AA140" s="212"/>
      <c r="AB140" s="212"/>
      <c r="AC140" s="212"/>
      <c r="AD140" s="212"/>
      <c r="AE140" s="212"/>
      <c r="AF140" s="212"/>
      <c r="AG140" s="212" t="s">
        <v>129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5">
      <c r="A141" s="229"/>
      <c r="B141" s="230"/>
      <c r="C141" s="260" t="s">
        <v>300</v>
      </c>
      <c r="D141" s="234"/>
      <c r="E141" s="235"/>
      <c r="F141" s="232"/>
      <c r="G141" s="232"/>
      <c r="H141" s="232"/>
      <c r="I141" s="232"/>
      <c r="J141" s="232"/>
      <c r="K141" s="232"/>
      <c r="L141" s="232"/>
      <c r="M141" s="232"/>
      <c r="N141" s="232"/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129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5">
      <c r="A142" s="229"/>
      <c r="B142" s="230"/>
      <c r="C142" s="260" t="s">
        <v>301</v>
      </c>
      <c r="D142" s="234"/>
      <c r="E142" s="235"/>
      <c r="F142" s="232"/>
      <c r="G142" s="232"/>
      <c r="H142" s="232"/>
      <c r="I142" s="232"/>
      <c r="J142" s="232"/>
      <c r="K142" s="232"/>
      <c r="L142" s="232"/>
      <c r="M142" s="232"/>
      <c r="N142" s="232"/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129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5">
      <c r="A143" s="229"/>
      <c r="B143" s="230"/>
      <c r="C143" s="260" t="s">
        <v>151</v>
      </c>
      <c r="D143" s="234"/>
      <c r="E143" s="235"/>
      <c r="F143" s="232"/>
      <c r="G143" s="232"/>
      <c r="H143" s="232"/>
      <c r="I143" s="232"/>
      <c r="J143" s="232"/>
      <c r="K143" s="232"/>
      <c r="L143" s="232"/>
      <c r="M143" s="232"/>
      <c r="N143" s="232"/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129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5">
      <c r="A144" s="229"/>
      <c r="B144" s="230"/>
      <c r="C144" s="260" t="s">
        <v>302</v>
      </c>
      <c r="D144" s="234"/>
      <c r="E144" s="235">
        <v>841</v>
      </c>
      <c r="F144" s="232"/>
      <c r="G144" s="232"/>
      <c r="H144" s="232"/>
      <c r="I144" s="232"/>
      <c r="J144" s="232"/>
      <c r="K144" s="232"/>
      <c r="L144" s="232"/>
      <c r="M144" s="232"/>
      <c r="N144" s="232"/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129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5">
      <c r="A145" s="243">
        <v>45</v>
      </c>
      <c r="B145" s="244" t="s">
        <v>303</v>
      </c>
      <c r="C145" s="259" t="s">
        <v>304</v>
      </c>
      <c r="D145" s="245" t="s">
        <v>124</v>
      </c>
      <c r="E145" s="246">
        <v>415</v>
      </c>
      <c r="F145" s="247"/>
      <c r="G145" s="248">
        <f>ROUND(E145*F145,2)</f>
        <v>0</v>
      </c>
      <c r="H145" s="233"/>
      <c r="I145" s="232">
        <f>ROUND(E145*H145,2)</f>
        <v>0</v>
      </c>
      <c r="J145" s="233"/>
      <c r="K145" s="232">
        <f>ROUND(E145*J145,2)</f>
        <v>0</v>
      </c>
      <c r="L145" s="232">
        <v>21</v>
      </c>
      <c r="M145" s="232">
        <f>G145*(1+L145/100)</f>
        <v>0</v>
      </c>
      <c r="N145" s="232">
        <v>0.126</v>
      </c>
      <c r="O145" s="232">
        <f>ROUND(E145*N145,2)</f>
        <v>52.29</v>
      </c>
      <c r="P145" s="232">
        <v>0</v>
      </c>
      <c r="Q145" s="232">
        <f>ROUND(E145*P145,2)</f>
        <v>0</v>
      </c>
      <c r="R145" s="232"/>
      <c r="S145" s="232" t="s">
        <v>125</v>
      </c>
      <c r="T145" s="232" t="s">
        <v>125</v>
      </c>
      <c r="U145" s="232">
        <v>2.1000000000000001E-2</v>
      </c>
      <c r="V145" s="232">
        <f>ROUND(E145*U145,2)</f>
        <v>8.7200000000000006</v>
      </c>
      <c r="W145" s="232"/>
      <c r="X145" s="232" t="s">
        <v>126</v>
      </c>
      <c r="Y145" s="212"/>
      <c r="Z145" s="212"/>
      <c r="AA145" s="212"/>
      <c r="AB145" s="212"/>
      <c r="AC145" s="212"/>
      <c r="AD145" s="212"/>
      <c r="AE145" s="212"/>
      <c r="AF145" s="212"/>
      <c r="AG145" s="212" t="s">
        <v>127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5">
      <c r="A146" s="229"/>
      <c r="B146" s="230"/>
      <c r="C146" s="260" t="s">
        <v>305</v>
      </c>
      <c r="D146" s="234"/>
      <c r="E146" s="235"/>
      <c r="F146" s="232"/>
      <c r="G146" s="232"/>
      <c r="H146" s="232"/>
      <c r="I146" s="232"/>
      <c r="J146" s="232"/>
      <c r="K146" s="232"/>
      <c r="L146" s="232"/>
      <c r="M146" s="232"/>
      <c r="N146" s="232"/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129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5">
      <c r="A147" s="229"/>
      <c r="B147" s="230"/>
      <c r="C147" s="260" t="s">
        <v>306</v>
      </c>
      <c r="D147" s="234"/>
      <c r="E147" s="235">
        <v>415</v>
      </c>
      <c r="F147" s="232"/>
      <c r="G147" s="232"/>
      <c r="H147" s="232"/>
      <c r="I147" s="232"/>
      <c r="J147" s="232"/>
      <c r="K147" s="232"/>
      <c r="L147" s="232"/>
      <c r="M147" s="232"/>
      <c r="N147" s="232"/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129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ht="20" outlineLevel="1" x14ac:dyDescent="0.25">
      <c r="A148" s="243">
        <v>46</v>
      </c>
      <c r="B148" s="244" t="s">
        <v>307</v>
      </c>
      <c r="C148" s="259" t="s">
        <v>308</v>
      </c>
      <c r="D148" s="245" t="s">
        <v>124</v>
      </c>
      <c r="E148" s="246">
        <v>533</v>
      </c>
      <c r="F148" s="247"/>
      <c r="G148" s="248">
        <f>ROUND(E148*F148,2)</f>
        <v>0</v>
      </c>
      <c r="H148" s="233"/>
      <c r="I148" s="232">
        <f>ROUND(E148*H148,2)</f>
        <v>0</v>
      </c>
      <c r="J148" s="233"/>
      <c r="K148" s="232">
        <f>ROUND(E148*J148,2)</f>
        <v>0</v>
      </c>
      <c r="L148" s="232">
        <v>21</v>
      </c>
      <c r="M148" s="232">
        <f>G148*(1+L148/100)</f>
        <v>0</v>
      </c>
      <c r="N148" s="232">
        <v>0.441</v>
      </c>
      <c r="O148" s="232">
        <f>ROUND(E148*N148,2)</f>
        <v>235.05</v>
      </c>
      <c r="P148" s="232">
        <v>0</v>
      </c>
      <c r="Q148" s="232">
        <f>ROUND(E148*P148,2)</f>
        <v>0</v>
      </c>
      <c r="R148" s="232"/>
      <c r="S148" s="232" t="s">
        <v>125</v>
      </c>
      <c r="T148" s="232" t="s">
        <v>125</v>
      </c>
      <c r="U148" s="232">
        <v>2.9000000000000001E-2</v>
      </c>
      <c r="V148" s="232">
        <f>ROUND(E148*U148,2)</f>
        <v>15.46</v>
      </c>
      <c r="W148" s="232"/>
      <c r="X148" s="232" t="s">
        <v>126</v>
      </c>
      <c r="Y148" s="212"/>
      <c r="Z148" s="212"/>
      <c r="AA148" s="212"/>
      <c r="AB148" s="212"/>
      <c r="AC148" s="212"/>
      <c r="AD148" s="212"/>
      <c r="AE148" s="212"/>
      <c r="AF148" s="212"/>
      <c r="AG148" s="212" t="s">
        <v>127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5">
      <c r="A149" s="229"/>
      <c r="B149" s="230"/>
      <c r="C149" s="260" t="s">
        <v>309</v>
      </c>
      <c r="D149" s="234"/>
      <c r="E149" s="235"/>
      <c r="F149" s="232"/>
      <c r="G149" s="232"/>
      <c r="H149" s="232"/>
      <c r="I149" s="232"/>
      <c r="J149" s="232"/>
      <c r="K149" s="232"/>
      <c r="L149" s="232"/>
      <c r="M149" s="232"/>
      <c r="N149" s="232"/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129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5">
      <c r="A150" s="229"/>
      <c r="B150" s="230"/>
      <c r="C150" s="260" t="s">
        <v>299</v>
      </c>
      <c r="D150" s="234"/>
      <c r="E150" s="235"/>
      <c r="F150" s="232"/>
      <c r="G150" s="232"/>
      <c r="H150" s="232"/>
      <c r="I150" s="232"/>
      <c r="J150" s="232"/>
      <c r="K150" s="232"/>
      <c r="L150" s="232"/>
      <c r="M150" s="232"/>
      <c r="N150" s="232"/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129</v>
      </c>
      <c r="AH150" s="212">
        <v>0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5">
      <c r="A151" s="229"/>
      <c r="B151" s="230"/>
      <c r="C151" s="260" t="s">
        <v>310</v>
      </c>
      <c r="D151" s="234"/>
      <c r="E151" s="235"/>
      <c r="F151" s="232"/>
      <c r="G151" s="232"/>
      <c r="H151" s="232"/>
      <c r="I151" s="232"/>
      <c r="J151" s="232"/>
      <c r="K151" s="232"/>
      <c r="L151" s="232"/>
      <c r="M151" s="232"/>
      <c r="N151" s="232"/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129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5">
      <c r="A152" s="229"/>
      <c r="B152" s="230"/>
      <c r="C152" s="260" t="s">
        <v>151</v>
      </c>
      <c r="D152" s="234"/>
      <c r="E152" s="235"/>
      <c r="F152" s="232"/>
      <c r="G152" s="232"/>
      <c r="H152" s="232"/>
      <c r="I152" s="232"/>
      <c r="J152" s="232"/>
      <c r="K152" s="232"/>
      <c r="L152" s="232"/>
      <c r="M152" s="232"/>
      <c r="N152" s="232"/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12"/>
      <c r="Z152" s="212"/>
      <c r="AA152" s="212"/>
      <c r="AB152" s="212"/>
      <c r="AC152" s="212"/>
      <c r="AD152" s="212"/>
      <c r="AE152" s="212"/>
      <c r="AF152" s="212"/>
      <c r="AG152" s="212" t="s">
        <v>129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5">
      <c r="A153" s="229"/>
      <c r="B153" s="230"/>
      <c r="C153" s="260" t="s">
        <v>311</v>
      </c>
      <c r="D153" s="234"/>
      <c r="E153" s="235">
        <v>533</v>
      </c>
      <c r="F153" s="232"/>
      <c r="G153" s="232"/>
      <c r="H153" s="232"/>
      <c r="I153" s="232"/>
      <c r="J153" s="232"/>
      <c r="K153" s="232"/>
      <c r="L153" s="232"/>
      <c r="M153" s="232"/>
      <c r="N153" s="232"/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12"/>
      <c r="Z153" s="212"/>
      <c r="AA153" s="212"/>
      <c r="AB153" s="212"/>
      <c r="AC153" s="212"/>
      <c r="AD153" s="212"/>
      <c r="AE153" s="212"/>
      <c r="AF153" s="212"/>
      <c r="AG153" s="212" t="s">
        <v>129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ht="20" outlineLevel="1" x14ac:dyDescent="0.25">
      <c r="A154" s="243">
        <v>47</v>
      </c>
      <c r="B154" s="244" t="s">
        <v>312</v>
      </c>
      <c r="C154" s="259" t="s">
        <v>313</v>
      </c>
      <c r="D154" s="245" t="s">
        <v>124</v>
      </c>
      <c r="E154" s="246">
        <v>17</v>
      </c>
      <c r="F154" s="247"/>
      <c r="G154" s="248">
        <f>ROUND(E154*F154,2)</f>
        <v>0</v>
      </c>
      <c r="H154" s="233"/>
      <c r="I154" s="232">
        <f>ROUND(E154*H154,2)</f>
        <v>0</v>
      </c>
      <c r="J154" s="233"/>
      <c r="K154" s="232">
        <f>ROUND(E154*J154,2)</f>
        <v>0</v>
      </c>
      <c r="L154" s="232">
        <v>21</v>
      </c>
      <c r="M154" s="232">
        <f>G154*(1+L154/100)</f>
        <v>0</v>
      </c>
      <c r="N154" s="232">
        <v>0.13188</v>
      </c>
      <c r="O154" s="232">
        <f>ROUND(E154*N154,2)</f>
        <v>2.2400000000000002</v>
      </c>
      <c r="P154" s="232">
        <v>0</v>
      </c>
      <c r="Q154" s="232">
        <f>ROUND(E154*P154,2)</f>
        <v>0</v>
      </c>
      <c r="R154" s="232"/>
      <c r="S154" s="232" t="s">
        <v>125</v>
      </c>
      <c r="T154" s="232" t="s">
        <v>125</v>
      </c>
      <c r="U154" s="232">
        <v>4.9000000000000002E-2</v>
      </c>
      <c r="V154" s="232">
        <f>ROUND(E154*U154,2)</f>
        <v>0.83</v>
      </c>
      <c r="W154" s="232"/>
      <c r="X154" s="232" t="s">
        <v>126</v>
      </c>
      <c r="Y154" s="212"/>
      <c r="Z154" s="212"/>
      <c r="AA154" s="212"/>
      <c r="AB154" s="212"/>
      <c r="AC154" s="212"/>
      <c r="AD154" s="212"/>
      <c r="AE154" s="212"/>
      <c r="AF154" s="212"/>
      <c r="AG154" s="212" t="s">
        <v>127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5">
      <c r="A155" s="229"/>
      <c r="B155" s="230"/>
      <c r="C155" s="260" t="s">
        <v>314</v>
      </c>
      <c r="D155" s="234"/>
      <c r="E155" s="235"/>
      <c r="F155" s="232"/>
      <c r="G155" s="232"/>
      <c r="H155" s="232"/>
      <c r="I155" s="232"/>
      <c r="J155" s="232"/>
      <c r="K155" s="232"/>
      <c r="L155" s="232"/>
      <c r="M155" s="232"/>
      <c r="N155" s="232"/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129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5">
      <c r="A156" s="229"/>
      <c r="B156" s="230"/>
      <c r="C156" s="260" t="s">
        <v>151</v>
      </c>
      <c r="D156" s="234"/>
      <c r="E156" s="235"/>
      <c r="F156" s="232"/>
      <c r="G156" s="232"/>
      <c r="H156" s="232"/>
      <c r="I156" s="232"/>
      <c r="J156" s="232"/>
      <c r="K156" s="232"/>
      <c r="L156" s="232"/>
      <c r="M156" s="232"/>
      <c r="N156" s="232"/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129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5">
      <c r="A157" s="229"/>
      <c r="B157" s="230"/>
      <c r="C157" s="260" t="s">
        <v>145</v>
      </c>
      <c r="D157" s="234"/>
      <c r="E157" s="235">
        <v>17</v>
      </c>
      <c r="F157" s="232"/>
      <c r="G157" s="232"/>
      <c r="H157" s="232"/>
      <c r="I157" s="232"/>
      <c r="J157" s="232"/>
      <c r="K157" s="232"/>
      <c r="L157" s="232"/>
      <c r="M157" s="232"/>
      <c r="N157" s="232"/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129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5">
      <c r="A158" s="243">
        <v>48</v>
      </c>
      <c r="B158" s="244" t="s">
        <v>315</v>
      </c>
      <c r="C158" s="259" t="s">
        <v>316</v>
      </c>
      <c r="D158" s="245" t="s">
        <v>155</v>
      </c>
      <c r="E158" s="246">
        <v>26.4</v>
      </c>
      <c r="F158" s="247"/>
      <c r="G158" s="248">
        <f>ROUND(E158*F158,2)</f>
        <v>0</v>
      </c>
      <c r="H158" s="233"/>
      <c r="I158" s="232">
        <f>ROUND(E158*H158,2)</f>
        <v>0</v>
      </c>
      <c r="J158" s="233"/>
      <c r="K158" s="232">
        <f>ROUND(E158*J158,2)</f>
        <v>0</v>
      </c>
      <c r="L158" s="232">
        <v>21</v>
      </c>
      <c r="M158" s="232">
        <f>G158*(1+L158/100)</f>
        <v>0</v>
      </c>
      <c r="N158" s="232">
        <v>1.6</v>
      </c>
      <c r="O158" s="232">
        <f>ROUND(E158*N158,2)</f>
        <v>42.24</v>
      </c>
      <c r="P158" s="232">
        <v>0</v>
      </c>
      <c r="Q158" s="232">
        <f>ROUND(E158*P158,2)</f>
        <v>0</v>
      </c>
      <c r="R158" s="232"/>
      <c r="S158" s="232" t="s">
        <v>125</v>
      </c>
      <c r="T158" s="232" t="s">
        <v>125</v>
      </c>
      <c r="U158" s="232">
        <v>1.8360000000000001</v>
      </c>
      <c r="V158" s="232">
        <f>ROUND(E158*U158,2)</f>
        <v>48.47</v>
      </c>
      <c r="W158" s="232"/>
      <c r="X158" s="232" t="s">
        <v>126</v>
      </c>
      <c r="Y158" s="212"/>
      <c r="Z158" s="212"/>
      <c r="AA158" s="212"/>
      <c r="AB158" s="212"/>
      <c r="AC158" s="212"/>
      <c r="AD158" s="212"/>
      <c r="AE158" s="212"/>
      <c r="AF158" s="212"/>
      <c r="AG158" s="212" t="s">
        <v>127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5">
      <c r="A159" s="229"/>
      <c r="B159" s="230"/>
      <c r="C159" s="260" t="s">
        <v>317</v>
      </c>
      <c r="D159" s="234"/>
      <c r="E159" s="235"/>
      <c r="F159" s="232"/>
      <c r="G159" s="232"/>
      <c r="H159" s="232"/>
      <c r="I159" s="232"/>
      <c r="J159" s="232"/>
      <c r="K159" s="232"/>
      <c r="L159" s="232"/>
      <c r="M159" s="232"/>
      <c r="N159" s="232"/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129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5">
      <c r="A160" s="229"/>
      <c r="B160" s="230"/>
      <c r="C160" s="260" t="s">
        <v>318</v>
      </c>
      <c r="D160" s="234"/>
      <c r="E160" s="235">
        <v>26.4</v>
      </c>
      <c r="F160" s="232"/>
      <c r="G160" s="232"/>
      <c r="H160" s="232"/>
      <c r="I160" s="232"/>
      <c r="J160" s="232"/>
      <c r="K160" s="232"/>
      <c r="L160" s="232"/>
      <c r="M160" s="232"/>
      <c r="N160" s="232"/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12"/>
      <c r="Z160" s="212"/>
      <c r="AA160" s="212"/>
      <c r="AB160" s="212"/>
      <c r="AC160" s="212"/>
      <c r="AD160" s="212"/>
      <c r="AE160" s="212"/>
      <c r="AF160" s="212"/>
      <c r="AG160" s="212" t="s">
        <v>129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5">
      <c r="A161" s="243">
        <v>49</v>
      </c>
      <c r="B161" s="244" t="s">
        <v>319</v>
      </c>
      <c r="C161" s="259" t="s">
        <v>320</v>
      </c>
      <c r="D161" s="245" t="s">
        <v>124</v>
      </c>
      <c r="E161" s="246">
        <v>17</v>
      </c>
      <c r="F161" s="247"/>
      <c r="G161" s="248">
        <f>ROUND(E161*F161,2)</f>
        <v>0</v>
      </c>
      <c r="H161" s="233"/>
      <c r="I161" s="232">
        <f>ROUND(E161*H161,2)</f>
        <v>0</v>
      </c>
      <c r="J161" s="233"/>
      <c r="K161" s="232">
        <f>ROUND(E161*J161,2)</f>
        <v>0</v>
      </c>
      <c r="L161" s="232">
        <v>21</v>
      </c>
      <c r="M161" s="232">
        <f>G161*(1+L161/100)</f>
        <v>0</v>
      </c>
      <c r="N161" s="232">
        <v>5.6100000000000004E-3</v>
      </c>
      <c r="O161" s="232">
        <f>ROUND(E161*N161,2)</f>
        <v>0.1</v>
      </c>
      <c r="P161" s="232">
        <v>0</v>
      </c>
      <c r="Q161" s="232">
        <f>ROUND(E161*P161,2)</f>
        <v>0</v>
      </c>
      <c r="R161" s="232"/>
      <c r="S161" s="232" t="s">
        <v>125</v>
      </c>
      <c r="T161" s="232" t="s">
        <v>125</v>
      </c>
      <c r="U161" s="232">
        <v>4.0000000000000001E-3</v>
      </c>
      <c r="V161" s="232">
        <f>ROUND(E161*U161,2)</f>
        <v>7.0000000000000007E-2</v>
      </c>
      <c r="W161" s="232"/>
      <c r="X161" s="232" t="s">
        <v>126</v>
      </c>
      <c r="Y161" s="212"/>
      <c r="Z161" s="212"/>
      <c r="AA161" s="212"/>
      <c r="AB161" s="212"/>
      <c r="AC161" s="212"/>
      <c r="AD161" s="212"/>
      <c r="AE161" s="212"/>
      <c r="AF161" s="212"/>
      <c r="AG161" s="212" t="s">
        <v>127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5">
      <c r="A162" s="229"/>
      <c r="B162" s="230"/>
      <c r="C162" s="260" t="s">
        <v>321</v>
      </c>
      <c r="D162" s="234"/>
      <c r="E162" s="235"/>
      <c r="F162" s="232"/>
      <c r="G162" s="232"/>
      <c r="H162" s="232"/>
      <c r="I162" s="232"/>
      <c r="J162" s="232"/>
      <c r="K162" s="232"/>
      <c r="L162" s="232"/>
      <c r="M162" s="232"/>
      <c r="N162" s="232"/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129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5">
      <c r="A163" s="229"/>
      <c r="B163" s="230"/>
      <c r="C163" s="260" t="s">
        <v>151</v>
      </c>
      <c r="D163" s="234"/>
      <c r="E163" s="235"/>
      <c r="F163" s="232"/>
      <c r="G163" s="232"/>
      <c r="H163" s="232"/>
      <c r="I163" s="232"/>
      <c r="J163" s="232"/>
      <c r="K163" s="232"/>
      <c r="L163" s="232"/>
      <c r="M163" s="232"/>
      <c r="N163" s="232"/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12"/>
      <c r="Z163" s="212"/>
      <c r="AA163" s="212"/>
      <c r="AB163" s="212"/>
      <c r="AC163" s="212"/>
      <c r="AD163" s="212"/>
      <c r="AE163" s="212"/>
      <c r="AF163" s="212"/>
      <c r="AG163" s="212" t="s">
        <v>129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5">
      <c r="A164" s="229"/>
      <c r="B164" s="230"/>
      <c r="C164" s="260" t="s">
        <v>145</v>
      </c>
      <c r="D164" s="234"/>
      <c r="E164" s="235">
        <v>17</v>
      </c>
      <c r="F164" s="232"/>
      <c r="G164" s="232"/>
      <c r="H164" s="232"/>
      <c r="I164" s="232"/>
      <c r="J164" s="232"/>
      <c r="K164" s="232"/>
      <c r="L164" s="232"/>
      <c r="M164" s="232"/>
      <c r="N164" s="232"/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12"/>
      <c r="Z164" s="212"/>
      <c r="AA164" s="212"/>
      <c r="AB164" s="212"/>
      <c r="AC164" s="212"/>
      <c r="AD164" s="212"/>
      <c r="AE164" s="212"/>
      <c r="AF164" s="212"/>
      <c r="AG164" s="212" t="s">
        <v>129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5">
      <c r="A165" s="243">
        <v>50</v>
      </c>
      <c r="B165" s="244" t="s">
        <v>322</v>
      </c>
      <c r="C165" s="259" t="s">
        <v>323</v>
      </c>
      <c r="D165" s="245" t="s">
        <v>124</v>
      </c>
      <c r="E165" s="246">
        <v>17</v>
      </c>
      <c r="F165" s="247"/>
      <c r="G165" s="248">
        <f>ROUND(E165*F165,2)</f>
        <v>0</v>
      </c>
      <c r="H165" s="233"/>
      <c r="I165" s="232">
        <f>ROUND(E165*H165,2)</f>
        <v>0</v>
      </c>
      <c r="J165" s="233"/>
      <c r="K165" s="232">
        <f>ROUND(E165*J165,2)</f>
        <v>0</v>
      </c>
      <c r="L165" s="232">
        <v>21</v>
      </c>
      <c r="M165" s="232">
        <f>G165*(1+L165/100)</f>
        <v>0</v>
      </c>
      <c r="N165" s="232">
        <v>6.0999999999999997E-4</v>
      </c>
      <c r="O165" s="232">
        <f>ROUND(E165*N165,2)</f>
        <v>0.01</v>
      </c>
      <c r="P165" s="232">
        <v>0</v>
      </c>
      <c r="Q165" s="232">
        <f>ROUND(E165*P165,2)</f>
        <v>0</v>
      </c>
      <c r="R165" s="232"/>
      <c r="S165" s="232" t="s">
        <v>125</v>
      </c>
      <c r="T165" s="232" t="s">
        <v>125</v>
      </c>
      <c r="U165" s="232">
        <v>2E-3</v>
      </c>
      <c r="V165" s="232">
        <f>ROUND(E165*U165,2)</f>
        <v>0.03</v>
      </c>
      <c r="W165" s="232"/>
      <c r="X165" s="232" t="s">
        <v>126</v>
      </c>
      <c r="Y165" s="212"/>
      <c r="Z165" s="212"/>
      <c r="AA165" s="212"/>
      <c r="AB165" s="212"/>
      <c r="AC165" s="212"/>
      <c r="AD165" s="212"/>
      <c r="AE165" s="212"/>
      <c r="AF165" s="212"/>
      <c r="AG165" s="212" t="s">
        <v>127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5">
      <c r="A166" s="229"/>
      <c r="B166" s="230"/>
      <c r="C166" s="260" t="s">
        <v>324</v>
      </c>
      <c r="D166" s="234"/>
      <c r="E166" s="235"/>
      <c r="F166" s="232"/>
      <c r="G166" s="232"/>
      <c r="H166" s="232"/>
      <c r="I166" s="232"/>
      <c r="J166" s="232"/>
      <c r="K166" s="232"/>
      <c r="L166" s="232"/>
      <c r="M166" s="232"/>
      <c r="N166" s="232"/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129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5">
      <c r="A167" s="229"/>
      <c r="B167" s="230"/>
      <c r="C167" s="260" t="s">
        <v>151</v>
      </c>
      <c r="D167" s="234"/>
      <c r="E167" s="235"/>
      <c r="F167" s="232"/>
      <c r="G167" s="232"/>
      <c r="H167" s="232"/>
      <c r="I167" s="232"/>
      <c r="J167" s="232"/>
      <c r="K167" s="232"/>
      <c r="L167" s="232"/>
      <c r="M167" s="232"/>
      <c r="N167" s="232"/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12"/>
      <c r="Z167" s="212"/>
      <c r="AA167" s="212"/>
      <c r="AB167" s="212"/>
      <c r="AC167" s="212"/>
      <c r="AD167" s="212"/>
      <c r="AE167" s="212"/>
      <c r="AF167" s="212"/>
      <c r="AG167" s="212" t="s">
        <v>129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5">
      <c r="A168" s="229"/>
      <c r="B168" s="230"/>
      <c r="C168" s="260" t="s">
        <v>145</v>
      </c>
      <c r="D168" s="234"/>
      <c r="E168" s="235">
        <v>17</v>
      </c>
      <c r="F168" s="232"/>
      <c r="G168" s="232"/>
      <c r="H168" s="232"/>
      <c r="I168" s="232"/>
      <c r="J168" s="232"/>
      <c r="K168" s="232"/>
      <c r="L168" s="232"/>
      <c r="M168" s="232"/>
      <c r="N168" s="232"/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12"/>
      <c r="Z168" s="212"/>
      <c r="AA168" s="212"/>
      <c r="AB168" s="212"/>
      <c r="AC168" s="212"/>
      <c r="AD168" s="212"/>
      <c r="AE168" s="212"/>
      <c r="AF168" s="212"/>
      <c r="AG168" s="212" t="s">
        <v>129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ht="20" outlineLevel="1" x14ac:dyDescent="0.25">
      <c r="A169" s="243">
        <v>51</v>
      </c>
      <c r="B169" s="244" t="s">
        <v>325</v>
      </c>
      <c r="C169" s="259" t="s">
        <v>326</v>
      </c>
      <c r="D169" s="245" t="s">
        <v>124</v>
      </c>
      <c r="E169" s="246">
        <v>17</v>
      </c>
      <c r="F169" s="247"/>
      <c r="G169" s="248">
        <f>ROUND(E169*F169,2)</f>
        <v>0</v>
      </c>
      <c r="H169" s="233"/>
      <c r="I169" s="232">
        <f>ROUND(E169*H169,2)</f>
        <v>0</v>
      </c>
      <c r="J169" s="233"/>
      <c r="K169" s="232">
        <f>ROUND(E169*J169,2)</f>
        <v>0</v>
      </c>
      <c r="L169" s="232">
        <v>21</v>
      </c>
      <c r="M169" s="232">
        <f>G169*(1+L169/100)</f>
        <v>0</v>
      </c>
      <c r="N169" s="232">
        <v>0.10373</v>
      </c>
      <c r="O169" s="232">
        <f>ROUND(E169*N169,2)</f>
        <v>1.76</v>
      </c>
      <c r="P169" s="232">
        <v>0</v>
      </c>
      <c r="Q169" s="232">
        <f>ROUND(E169*P169,2)</f>
        <v>0</v>
      </c>
      <c r="R169" s="232"/>
      <c r="S169" s="232" t="s">
        <v>125</v>
      </c>
      <c r="T169" s="232" t="s">
        <v>125</v>
      </c>
      <c r="U169" s="232">
        <v>6.4000000000000001E-2</v>
      </c>
      <c r="V169" s="232">
        <f>ROUND(E169*U169,2)</f>
        <v>1.0900000000000001</v>
      </c>
      <c r="W169" s="232"/>
      <c r="X169" s="232" t="s">
        <v>126</v>
      </c>
      <c r="Y169" s="212"/>
      <c r="Z169" s="212"/>
      <c r="AA169" s="212"/>
      <c r="AB169" s="212"/>
      <c r="AC169" s="212"/>
      <c r="AD169" s="212"/>
      <c r="AE169" s="212"/>
      <c r="AF169" s="212"/>
      <c r="AG169" s="212" t="s">
        <v>127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5">
      <c r="A170" s="229"/>
      <c r="B170" s="230"/>
      <c r="C170" s="260" t="s">
        <v>327</v>
      </c>
      <c r="D170" s="234"/>
      <c r="E170" s="235"/>
      <c r="F170" s="232"/>
      <c r="G170" s="232"/>
      <c r="H170" s="232"/>
      <c r="I170" s="232"/>
      <c r="J170" s="232"/>
      <c r="K170" s="232"/>
      <c r="L170" s="232"/>
      <c r="M170" s="232"/>
      <c r="N170" s="232"/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12"/>
      <c r="Z170" s="212"/>
      <c r="AA170" s="212"/>
      <c r="AB170" s="212"/>
      <c r="AC170" s="212"/>
      <c r="AD170" s="212"/>
      <c r="AE170" s="212"/>
      <c r="AF170" s="212"/>
      <c r="AG170" s="212" t="s">
        <v>129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5">
      <c r="A171" s="229"/>
      <c r="B171" s="230"/>
      <c r="C171" s="260" t="s">
        <v>151</v>
      </c>
      <c r="D171" s="234"/>
      <c r="E171" s="235"/>
      <c r="F171" s="232"/>
      <c r="G171" s="232"/>
      <c r="H171" s="232"/>
      <c r="I171" s="232"/>
      <c r="J171" s="232"/>
      <c r="K171" s="232"/>
      <c r="L171" s="232"/>
      <c r="M171" s="232"/>
      <c r="N171" s="232"/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12"/>
      <c r="Z171" s="212"/>
      <c r="AA171" s="212"/>
      <c r="AB171" s="212"/>
      <c r="AC171" s="212"/>
      <c r="AD171" s="212"/>
      <c r="AE171" s="212"/>
      <c r="AF171" s="212"/>
      <c r="AG171" s="212" t="s">
        <v>129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5">
      <c r="A172" s="229"/>
      <c r="B172" s="230"/>
      <c r="C172" s="260" t="s">
        <v>145</v>
      </c>
      <c r="D172" s="234"/>
      <c r="E172" s="235">
        <v>17</v>
      </c>
      <c r="F172" s="232"/>
      <c r="G172" s="232"/>
      <c r="H172" s="232"/>
      <c r="I172" s="232"/>
      <c r="J172" s="232"/>
      <c r="K172" s="232"/>
      <c r="L172" s="232"/>
      <c r="M172" s="232"/>
      <c r="N172" s="232"/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12"/>
      <c r="Z172" s="212"/>
      <c r="AA172" s="212"/>
      <c r="AB172" s="212"/>
      <c r="AC172" s="212"/>
      <c r="AD172" s="212"/>
      <c r="AE172" s="212"/>
      <c r="AF172" s="212"/>
      <c r="AG172" s="212" t="s">
        <v>129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5">
      <c r="A173" s="243">
        <v>52</v>
      </c>
      <c r="B173" s="244" t="s">
        <v>328</v>
      </c>
      <c r="C173" s="259" t="s">
        <v>329</v>
      </c>
      <c r="D173" s="245" t="s">
        <v>124</v>
      </c>
      <c r="E173" s="246">
        <v>27</v>
      </c>
      <c r="F173" s="247"/>
      <c r="G173" s="248">
        <f>ROUND(E173*F173,2)</f>
        <v>0</v>
      </c>
      <c r="H173" s="233"/>
      <c r="I173" s="232">
        <f>ROUND(E173*H173,2)</f>
        <v>0</v>
      </c>
      <c r="J173" s="233"/>
      <c r="K173" s="232">
        <f>ROUND(E173*J173,2)</f>
        <v>0</v>
      </c>
      <c r="L173" s="232">
        <v>21</v>
      </c>
      <c r="M173" s="232">
        <f>G173*(1+L173/100)</f>
        <v>0</v>
      </c>
      <c r="N173" s="232">
        <v>7.3899999999999993E-2</v>
      </c>
      <c r="O173" s="232">
        <f>ROUND(E173*N173,2)</f>
        <v>2</v>
      </c>
      <c r="P173" s="232">
        <v>0</v>
      </c>
      <c r="Q173" s="232">
        <f>ROUND(E173*P173,2)</f>
        <v>0</v>
      </c>
      <c r="R173" s="232"/>
      <c r="S173" s="232" t="s">
        <v>125</v>
      </c>
      <c r="T173" s="232" t="s">
        <v>125</v>
      </c>
      <c r="U173" s="232">
        <v>0.45200000000000001</v>
      </c>
      <c r="V173" s="232">
        <f>ROUND(E173*U173,2)</f>
        <v>12.2</v>
      </c>
      <c r="W173" s="232"/>
      <c r="X173" s="232" t="s">
        <v>126</v>
      </c>
      <c r="Y173" s="212"/>
      <c r="Z173" s="212"/>
      <c r="AA173" s="212"/>
      <c r="AB173" s="212"/>
      <c r="AC173" s="212"/>
      <c r="AD173" s="212"/>
      <c r="AE173" s="212"/>
      <c r="AF173" s="212"/>
      <c r="AG173" s="212" t="s">
        <v>127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5">
      <c r="A174" s="229"/>
      <c r="B174" s="230"/>
      <c r="C174" s="260" t="s">
        <v>330</v>
      </c>
      <c r="D174" s="234"/>
      <c r="E174" s="235"/>
      <c r="F174" s="232"/>
      <c r="G174" s="232"/>
      <c r="H174" s="232"/>
      <c r="I174" s="232"/>
      <c r="J174" s="232"/>
      <c r="K174" s="232"/>
      <c r="L174" s="232"/>
      <c r="M174" s="232"/>
      <c r="N174" s="232"/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12"/>
      <c r="Z174" s="212"/>
      <c r="AA174" s="212"/>
      <c r="AB174" s="212"/>
      <c r="AC174" s="212"/>
      <c r="AD174" s="212"/>
      <c r="AE174" s="212"/>
      <c r="AF174" s="212"/>
      <c r="AG174" s="212" t="s">
        <v>129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5">
      <c r="A175" s="229"/>
      <c r="B175" s="230"/>
      <c r="C175" s="260" t="s">
        <v>296</v>
      </c>
      <c r="D175" s="234"/>
      <c r="E175" s="235">
        <v>27</v>
      </c>
      <c r="F175" s="232"/>
      <c r="G175" s="232"/>
      <c r="H175" s="232"/>
      <c r="I175" s="232"/>
      <c r="J175" s="232"/>
      <c r="K175" s="232"/>
      <c r="L175" s="232"/>
      <c r="M175" s="232"/>
      <c r="N175" s="232"/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12"/>
      <c r="Z175" s="212"/>
      <c r="AA175" s="212"/>
      <c r="AB175" s="212"/>
      <c r="AC175" s="212"/>
      <c r="AD175" s="212"/>
      <c r="AE175" s="212"/>
      <c r="AF175" s="212"/>
      <c r="AG175" s="212" t="s">
        <v>129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5">
      <c r="A176" s="243">
        <v>53</v>
      </c>
      <c r="B176" s="244" t="s">
        <v>331</v>
      </c>
      <c r="C176" s="259" t="s">
        <v>332</v>
      </c>
      <c r="D176" s="245" t="s">
        <v>124</v>
      </c>
      <c r="E176" s="246">
        <v>27.72</v>
      </c>
      <c r="F176" s="247"/>
      <c r="G176" s="248">
        <f>ROUND(E176*F176,2)</f>
        <v>0</v>
      </c>
      <c r="H176" s="233"/>
      <c r="I176" s="232">
        <f>ROUND(E176*H176,2)</f>
        <v>0</v>
      </c>
      <c r="J176" s="233"/>
      <c r="K176" s="232">
        <f>ROUND(E176*J176,2)</f>
        <v>0</v>
      </c>
      <c r="L176" s="232">
        <v>21</v>
      </c>
      <c r="M176" s="232">
        <f>G176*(1+L176/100)</f>
        <v>0</v>
      </c>
      <c r="N176" s="232">
        <v>0.12959999999999999</v>
      </c>
      <c r="O176" s="232">
        <f>ROUND(E176*N176,2)</f>
        <v>3.59</v>
      </c>
      <c r="P176" s="232">
        <v>0</v>
      </c>
      <c r="Q176" s="232">
        <f>ROUND(E176*P176,2)</f>
        <v>0</v>
      </c>
      <c r="R176" s="232" t="s">
        <v>202</v>
      </c>
      <c r="S176" s="232" t="s">
        <v>125</v>
      </c>
      <c r="T176" s="232" t="s">
        <v>125</v>
      </c>
      <c r="U176" s="232">
        <v>0</v>
      </c>
      <c r="V176" s="232">
        <f>ROUND(E176*U176,2)</f>
        <v>0</v>
      </c>
      <c r="W176" s="232"/>
      <c r="X176" s="232" t="s">
        <v>203</v>
      </c>
      <c r="Y176" s="212"/>
      <c r="Z176" s="212"/>
      <c r="AA176" s="212"/>
      <c r="AB176" s="212"/>
      <c r="AC176" s="212"/>
      <c r="AD176" s="212"/>
      <c r="AE176" s="212"/>
      <c r="AF176" s="212"/>
      <c r="AG176" s="212" t="s">
        <v>204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5">
      <c r="A177" s="229"/>
      <c r="B177" s="230"/>
      <c r="C177" s="260" t="s">
        <v>333</v>
      </c>
      <c r="D177" s="234"/>
      <c r="E177" s="235"/>
      <c r="F177" s="232"/>
      <c r="G177" s="232"/>
      <c r="H177" s="232"/>
      <c r="I177" s="232"/>
      <c r="J177" s="232"/>
      <c r="K177" s="232"/>
      <c r="L177" s="232"/>
      <c r="M177" s="232"/>
      <c r="N177" s="232"/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12"/>
      <c r="Z177" s="212"/>
      <c r="AA177" s="212"/>
      <c r="AB177" s="212"/>
      <c r="AC177" s="212"/>
      <c r="AD177" s="212"/>
      <c r="AE177" s="212"/>
      <c r="AF177" s="212"/>
      <c r="AG177" s="212" t="s">
        <v>129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5">
      <c r="A178" s="229"/>
      <c r="B178" s="230"/>
      <c r="C178" s="260" t="s">
        <v>334</v>
      </c>
      <c r="D178" s="234"/>
      <c r="E178" s="235">
        <v>27.72</v>
      </c>
      <c r="F178" s="232"/>
      <c r="G178" s="232"/>
      <c r="H178" s="232"/>
      <c r="I178" s="232"/>
      <c r="J178" s="232"/>
      <c r="K178" s="232"/>
      <c r="L178" s="232"/>
      <c r="M178" s="232"/>
      <c r="N178" s="232"/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12"/>
      <c r="Z178" s="212"/>
      <c r="AA178" s="212"/>
      <c r="AB178" s="212"/>
      <c r="AC178" s="212"/>
      <c r="AD178" s="212"/>
      <c r="AE178" s="212"/>
      <c r="AF178" s="212"/>
      <c r="AG178" s="212" t="s">
        <v>129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ht="20" outlineLevel="1" x14ac:dyDescent="0.25">
      <c r="A179" s="243">
        <v>54</v>
      </c>
      <c r="B179" s="244" t="s">
        <v>335</v>
      </c>
      <c r="C179" s="259" t="s">
        <v>336</v>
      </c>
      <c r="D179" s="245" t="s">
        <v>124</v>
      </c>
      <c r="E179" s="246">
        <v>0.63</v>
      </c>
      <c r="F179" s="247"/>
      <c r="G179" s="248">
        <f>ROUND(E179*F179,2)</f>
        <v>0</v>
      </c>
      <c r="H179" s="233"/>
      <c r="I179" s="232">
        <f>ROUND(E179*H179,2)</f>
        <v>0</v>
      </c>
      <c r="J179" s="233"/>
      <c r="K179" s="232">
        <f>ROUND(E179*J179,2)</f>
        <v>0</v>
      </c>
      <c r="L179" s="232">
        <v>21</v>
      </c>
      <c r="M179" s="232">
        <f>G179*(1+L179/100)</f>
        <v>0</v>
      </c>
      <c r="N179" s="232">
        <v>0.13150000000000001</v>
      </c>
      <c r="O179" s="232">
        <f>ROUND(E179*N179,2)</f>
        <v>0.08</v>
      </c>
      <c r="P179" s="232">
        <v>0</v>
      </c>
      <c r="Q179" s="232">
        <f>ROUND(E179*P179,2)</f>
        <v>0</v>
      </c>
      <c r="R179" s="232" t="s">
        <v>202</v>
      </c>
      <c r="S179" s="232" t="s">
        <v>125</v>
      </c>
      <c r="T179" s="232" t="s">
        <v>125</v>
      </c>
      <c r="U179" s="232">
        <v>0</v>
      </c>
      <c r="V179" s="232">
        <f>ROUND(E179*U179,2)</f>
        <v>0</v>
      </c>
      <c r="W179" s="232"/>
      <c r="X179" s="232" t="s">
        <v>203</v>
      </c>
      <c r="Y179" s="212"/>
      <c r="Z179" s="212"/>
      <c r="AA179" s="212"/>
      <c r="AB179" s="212"/>
      <c r="AC179" s="212"/>
      <c r="AD179" s="212"/>
      <c r="AE179" s="212"/>
      <c r="AF179" s="212"/>
      <c r="AG179" s="212" t="s">
        <v>204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5">
      <c r="A180" s="229"/>
      <c r="B180" s="230"/>
      <c r="C180" s="260" t="s">
        <v>337</v>
      </c>
      <c r="D180" s="234"/>
      <c r="E180" s="235"/>
      <c r="F180" s="232"/>
      <c r="G180" s="232"/>
      <c r="H180" s="232"/>
      <c r="I180" s="232"/>
      <c r="J180" s="232"/>
      <c r="K180" s="232"/>
      <c r="L180" s="232"/>
      <c r="M180" s="232"/>
      <c r="N180" s="232"/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12"/>
      <c r="Z180" s="212"/>
      <c r="AA180" s="212"/>
      <c r="AB180" s="212"/>
      <c r="AC180" s="212"/>
      <c r="AD180" s="212"/>
      <c r="AE180" s="212"/>
      <c r="AF180" s="212"/>
      <c r="AG180" s="212" t="s">
        <v>129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5">
      <c r="A181" s="229"/>
      <c r="B181" s="230"/>
      <c r="C181" s="260" t="s">
        <v>338</v>
      </c>
      <c r="D181" s="234"/>
      <c r="E181" s="235">
        <v>0.63</v>
      </c>
      <c r="F181" s="232"/>
      <c r="G181" s="232"/>
      <c r="H181" s="232"/>
      <c r="I181" s="232"/>
      <c r="J181" s="232"/>
      <c r="K181" s="232"/>
      <c r="L181" s="232"/>
      <c r="M181" s="232"/>
      <c r="N181" s="232"/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12"/>
      <c r="Z181" s="212"/>
      <c r="AA181" s="212"/>
      <c r="AB181" s="212"/>
      <c r="AC181" s="212"/>
      <c r="AD181" s="212"/>
      <c r="AE181" s="212"/>
      <c r="AF181" s="212"/>
      <c r="AG181" s="212" t="s">
        <v>129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5">
      <c r="A182" s="243">
        <v>55</v>
      </c>
      <c r="B182" s="244" t="s">
        <v>339</v>
      </c>
      <c r="C182" s="259" t="s">
        <v>340</v>
      </c>
      <c r="D182" s="245" t="s">
        <v>124</v>
      </c>
      <c r="E182" s="246">
        <v>426</v>
      </c>
      <c r="F182" s="247"/>
      <c r="G182" s="248">
        <f>ROUND(E182*F182,2)</f>
        <v>0</v>
      </c>
      <c r="H182" s="233"/>
      <c r="I182" s="232">
        <f>ROUND(E182*H182,2)</f>
        <v>0</v>
      </c>
      <c r="J182" s="233"/>
      <c r="K182" s="232">
        <f>ROUND(E182*J182,2)</f>
        <v>0</v>
      </c>
      <c r="L182" s="232">
        <v>21</v>
      </c>
      <c r="M182" s="232">
        <f>G182*(1+L182/100)</f>
        <v>0</v>
      </c>
      <c r="N182" s="232">
        <v>9.2799999999999994E-2</v>
      </c>
      <c r="O182" s="232">
        <f>ROUND(E182*N182,2)</f>
        <v>39.53</v>
      </c>
      <c r="P182" s="232">
        <v>0</v>
      </c>
      <c r="Q182" s="232">
        <f>ROUND(E182*P182,2)</f>
        <v>0</v>
      </c>
      <c r="R182" s="232"/>
      <c r="S182" s="232" t="s">
        <v>125</v>
      </c>
      <c r="T182" s="232" t="s">
        <v>125</v>
      </c>
      <c r="U182" s="232">
        <v>0.47799999999999998</v>
      </c>
      <c r="V182" s="232">
        <f>ROUND(E182*U182,2)</f>
        <v>203.63</v>
      </c>
      <c r="W182" s="232"/>
      <c r="X182" s="232" t="s">
        <v>126</v>
      </c>
      <c r="Y182" s="212"/>
      <c r="Z182" s="212"/>
      <c r="AA182" s="212"/>
      <c r="AB182" s="212"/>
      <c r="AC182" s="212"/>
      <c r="AD182" s="212"/>
      <c r="AE182" s="212"/>
      <c r="AF182" s="212"/>
      <c r="AG182" s="212" t="s">
        <v>127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ht="20" outlineLevel="1" x14ac:dyDescent="0.25">
      <c r="A183" s="229"/>
      <c r="B183" s="230"/>
      <c r="C183" s="260" t="s">
        <v>341</v>
      </c>
      <c r="D183" s="234"/>
      <c r="E183" s="235"/>
      <c r="F183" s="232"/>
      <c r="G183" s="232"/>
      <c r="H183" s="232"/>
      <c r="I183" s="232"/>
      <c r="J183" s="232"/>
      <c r="K183" s="232"/>
      <c r="L183" s="232"/>
      <c r="M183" s="232"/>
      <c r="N183" s="232"/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12"/>
      <c r="Z183" s="212"/>
      <c r="AA183" s="212"/>
      <c r="AB183" s="212"/>
      <c r="AC183" s="212"/>
      <c r="AD183" s="212"/>
      <c r="AE183" s="212"/>
      <c r="AF183" s="212"/>
      <c r="AG183" s="212" t="s">
        <v>129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5">
      <c r="A184" s="229"/>
      <c r="B184" s="230"/>
      <c r="C184" s="260" t="s">
        <v>301</v>
      </c>
      <c r="D184" s="234"/>
      <c r="E184" s="235"/>
      <c r="F184" s="232"/>
      <c r="G184" s="232"/>
      <c r="H184" s="232"/>
      <c r="I184" s="232"/>
      <c r="J184" s="232"/>
      <c r="K184" s="232"/>
      <c r="L184" s="232"/>
      <c r="M184" s="232"/>
      <c r="N184" s="232"/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12"/>
      <c r="Z184" s="212"/>
      <c r="AA184" s="212"/>
      <c r="AB184" s="212"/>
      <c r="AC184" s="212"/>
      <c r="AD184" s="212"/>
      <c r="AE184" s="212"/>
      <c r="AF184" s="212"/>
      <c r="AG184" s="212" t="s">
        <v>129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5">
      <c r="A185" s="229"/>
      <c r="B185" s="230"/>
      <c r="C185" s="260" t="s">
        <v>151</v>
      </c>
      <c r="D185" s="234"/>
      <c r="E185" s="235"/>
      <c r="F185" s="232"/>
      <c r="G185" s="232"/>
      <c r="H185" s="232"/>
      <c r="I185" s="232"/>
      <c r="J185" s="232"/>
      <c r="K185" s="232"/>
      <c r="L185" s="232"/>
      <c r="M185" s="232"/>
      <c r="N185" s="232"/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12"/>
      <c r="Z185" s="212"/>
      <c r="AA185" s="212"/>
      <c r="AB185" s="212"/>
      <c r="AC185" s="212"/>
      <c r="AD185" s="212"/>
      <c r="AE185" s="212"/>
      <c r="AF185" s="212"/>
      <c r="AG185" s="212" t="s">
        <v>129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5">
      <c r="A186" s="229"/>
      <c r="B186" s="230"/>
      <c r="C186" s="260" t="s">
        <v>342</v>
      </c>
      <c r="D186" s="234"/>
      <c r="E186" s="235">
        <v>426</v>
      </c>
      <c r="F186" s="232"/>
      <c r="G186" s="232"/>
      <c r="H186" s="232"/>
      <c r="I186" s="232"/>
      <c r="J186" s="232"/>
      <c r="K186" s="232"/>
      <c r="L186" s="232"/>
      <c r="M186" s="232"/>
      <c r="N186" s="232"/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12"/>
      <c r="Z186" s="212"/>
      <c r="AA186" s="212"/>
      <c r="AB186" s="212"/>
      <c r="AC186" s="212"/>
      <c r="AD186" s="212"/>
      <c r="AE186" s="212"/>
      <c r="AF186" s="212"/>
      <c r="AG186" s="212" t="s">
        <v>129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5">
      <c r="A187" s="243">
        <v>56</v>
      </c>
      <c r="B187" s="244" t="s">
        <v>343</v>
      </c>
      <c r="C187" s="259" t="s">
        <v>344</v>
      </c>
      <c r="D187" s="245" t="s">
        <v>124</v>
      </c>
      <c r="E187" s="246">
        <v>89.04</v>
      </c>
      <c r="F187" s="247"/>
      <c r="G187" s="248">
        <f>ROUND(E187*F187,2)</f>
        <v>0</v>
      </c>
      <c r="H187" s="233"/>
      <c r="I187" s="232">
        <f>ROUND(E187*H187,2)</f>
        <v>0</v>
      </c>
      <c r="J187" s="233"/>
      <c r="K187" s="232">
        <f>ROUND(E187*J187,2)</f>
        <v>0</v>
      </c>
      <c r="L187" s="232">
        <v>21</v>
      </c>
      <c r="M187" s="232">
        <f>G187*(1+L187/100)</f>
        <v>0</v>
      </c>
      <c r="N187" s="232">
        <v>0.17499999999999999</v>
      </c>
      <c r="O187" s="232">
        <f>ROUND(E187*N187,2)</f>
        <v>15.58</v>
      </c>
      <c r="P187" s="232">
        <v>0</v>
      </c>
      <c r="Q187" s="232">
        <f>ROUND(E187*P187,2)</f>
        <v>0</v>
      </c>
      <c r="R187" s="232" t="s">
        <v>202</v>
      </c>
      <c r="S187" s="232" t="s">
        <v>125</v>
      </c>
      <c r="T187" s="232" t="s">
        <v>125</v>
      </c>
      <c r="U187" s="232">
        <v>0</v>
      </c>
      <c r="V187" s="232">
        <f>ROUND(E187*U187,2)</f>
        <v>0</v>
      </c>
      <c r="W187" s="232"/>
      <c r="X187" s="232" t="s">
        <v>203</v>
      </c>
      <c r="Y187" s="212"/>
      <c r="Z187" s="212"/>
      <c r="AA187" s="212"/>
      <c r="AB187" s="212"/>
      <c r="AC187" s="212"/>
      <c r="AD187" s="212"/>
      <c r="AE187" s="212"/>
      <c r="AF187" s="212"/>
      <c r="AG187" s="212" t="s">
        <v>204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ht="20" outlineLevel="1" x14ac:dyDescent="0.25">
      <c r="A188" s="229"/>
      <c r="B188" s="230"/>
      <c r="C188" s="260" t="s">
        <v>345</v>
      </c>
      <c r="D188" s="234"/>
      <c r="E188" s="235"/>
      <c r="F188" s="232"/>
      <c r="G188" s="232"/>
      <c r="H188" s="232"/>
      <c r="I188" s="232"/>
      <c r="J188" s="232"/>
      <c r="K188" s="232"/>
      <c r="L188" s="232"/>
      <c r="M188" s="232"/>
      <c r="N188" s="232"/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12"/>
      <c r="Z188" s="212"/>
      <c r="AA188" s="212"/>
      <c r="AB188" s="212"/>
      <c r="AC188" s="212"/>
      <c r="AD188" s="212"/>
      <c r="AE188" s="212"/>
      <c r="AF188" s="212"/>
      <c r="AG188" s="212" t="s">
        <v>129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5">
      <c r="A189" s="229"/>
      <c r="B189" s="230"/>
      <c r="C189" s="260" t="s">
        <v>346</v>
      </c>
      <c r="D189" s="234"/>
      <c r="E189" s="235">
        <v>89.04</v>
      </c>
      <c r="F189" s="232"/>
      <c r="G189" s="232"/>
      <c r="H189" s="232"/>
      <c r="I189" s="232"/>
      <c r="J189" s="232"/>
      <c r="K189" s="232"/>
      <c r="L189" s="232"/>
      <c r="M189" s="232"/>
      <c r="N189" s="232"/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12"/>
      <c r="Z189" s="212"/>
      <c r="AA189" s="212"/>
      <c r="AB189" s="212"/>
      <c r="AC189" s="212"/>
      <c r="AD189" s="212"/>
      <c r="AE189" s="212"/>
      <c r="AF189" s="212"/>
      <c r="AG189" s="212" t="s">
        <v>129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5">
      <c r="A190" s="243">
        <v>57</v>
      </c>
      <c r="B190" s="244" t="s">
        <v>347</v>
      </c>
      <c r="C190" s="259" t="s">
        <v>348</v>
      </c>
      <c r="D190" s="245" t="s">
        <v>124</v>
      </c>
      <c r="E190" s="246">
        <v>351.75</v>
      </c>
      <c r="F190" s="247"/>
      <c r="G190" s="248">
        <f>ROUND(E190*F190,2)</f>
        <v>0</v>
      </c>
      <c r="H190" s="233"/>
      <c r="I190" s="232">
        <f>ROUND(E190*H190,2)</f>
        <v>0</v>
      </c>
      <c r="J190" s="233"/>
      <c r="K190" s="232">
        <f>ROUND(E190*J190,2)</f>
        <v>0</v>
      </c>
      <c r="L190" s="232">
        <v>21</v>
      </c>
      <c r="M190" s="232">
        <f>G190*(1+L190/100)</f>
        <v>0</v>
      </c>
      <c r="N190" s="232">
        <v>0.17297999999999999</v>
      </c>
      <c r="O190" s="232">
        <f>ROUND(E190*N190,2)</f>
        <v>60.85</v>
      </c>
      <c r="P190" s="232">
        <v>0</v>
      </c>
      <c r="Q190" s="232">
        <f>ROUND(E190*P190,2)</f>
        <v>0</v>
      </c>
      <c r="R190" s="232" t="s">
        <v>202</v>
      </c>
      <c r="S190" s="232" t="s">
        <v>125</v>
      </c>
      <c r="T190" s="232" t="s">
        <v>125</v>
      </c>
      <c r="U190" s="232">
        <v>0</v>
      </c>
      <c r="V190" s="232">
        <f>ROUND(E190*U190,2)</f>
        <v>0</v>
      </c>
      <c r="W190" s="232"/>
      <c r="X190" s="232" t="s">
        <v>203</v>
      </c>
      <c r="Y190" s="212"/>
      <c r="Z190" s="212"/>
      <c r="AA190" s="212"/>
      <c r="AB190" s="212"/>
      <c r="AC190" s="212"/>
      <c r="AD190" s="212"/>
      <c r="AE190" s="212"/>
      <c r="AF190" s="212"/>
      <c r="AG190" s="212" t="s">
        <v>204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5">
      <c r="A191" s="229"/>
      <c r="B191" s="230"/>
      <c r="C191" s="260" t="s">
        <v>349</v>
      </c>
      <c r="D191" s="234"/>
      <c r="E191" s="235"/>
      <c r="F191" s="232"/>
      <c r="G191" s="232"/>
      <c r="H191" s="232"/>
      <c r="I191" s="232"/>
      <c r="J191" s="232"/>
      <c r="K191" s="232"/>
      <c r="L191" s="232"/>
      <c r="M191" s="232"/>
      <c r="N191" s="232"/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12"/>
      <c r="Z191" s="212"/>
      <c r="AA191" s="212"/>
      <c r="AB191" s="212"/>
      <c r="AC191" s="212"/>
      <c r="AD191" s="212"/>
      <c r="AE191" s="212"/>
      <c r="AF191" s="212"/>
      <c r="AG191" s="212" t="s">
        <v>129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5">
      <c r="A192" s="229"/>
      <c r="B192" s="230"/>
      <c r="C192" s="260" t="s">
        <v>350</v>
      </c>
      <c r="D192" s="234"/>
      <c r="E192" s="235">
        <v>351.75</v>
      </c>
      <c r="F192" s="232"/>
      <c r="G192" s="232"/>
      <c r="H192" s="232"/>
      <c r="I192" s="232"/>
      <c r="J192" s="232"/>
      <c r="K192" s="232"/>
      <c r="L192" s="232"/>
      <c r="M192" s="232"/>
      <c r="N192" s="232"/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129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5">
      <c r="A193" s="243">
        <v>58</v>
      </c>
      <c r="B193" s="244" t="s">
        <v>351</v>
      </c>
      <c r="C193" s="259" t="s">
        <v>352</v>
      </c>
      <c r="D193" s="245" t="s">
        <v>124</v>
      </c>
      <c r="E193" s="246">
        <v>3.78</v>
      </c>
      <c r="F193" s="247"/>
      <c r="G193" s="248">
        <f>ROUND(E193*F193,2)</f>
        <v>0</v>
      </c>
      <c r="H193" s="233"/>
      <c r="I193" s="232">
        <f>ROUND(E193*H193,2)</f>
        <v>0</v>
      </c>
      <c r="J193" s="233"/>
      <c r="K193" s="232">
        <f>ROUND(E193*J193,2)</f>
        <v>0</v>
      </c>
      <c r="L193" s="232">
        <v>21</v>
      </c>
      <c r="M193" s="232">
        <f>G193*(1+L193/100)</f>
        <v>0</v>
      </c>
      <c r="N193" s="232">
        <v>0.17499999999999999</v>
      </c>
      <c r="O193" s="232">
        <f>ROUND(E193*N193,2)</f>
        <v>0.66</v>
      </c>
      <c r="P193" s="232">
        <v>0</v>
      </c>
      <c r="Q193" s="232">
        <f>ROUND(E193*P193,2)</f>
        <v>0</v>
      </c>
      <c r="R193" s="232" t="s">
        <v>202</v>
      </c>
      <c r="S193" s="232" t="s">
        <v>125</v>
      </c>
      <c r="T193" s="232" t="s">
        <v>125</v>
      </c>
      <c r="U193" s="232">
        <v>0</v>
      </c>
      <c r="V193" s="232">
        <f>ROUND(E193*U193,2)</f>
        <v>0</v>
      </c>
      <c r="W193" s="232"/>
      <c r="X193" s="232" t="s">
        <v>203</v>
      </c>
      <c r="Y193" s="212"/>
      <c r="Z193" s="212"/>
      <c r="AA193" s="212"/>
      <c r="AB193" s="212"/>
      <c r="AC193" s="212"/>
      <c r="AD193" s="212"/>
      <c r="AE193" s="212"/>
      <c r="AF193" s="212"/>
      <c r="AG193" s="212" t="s">
        <v>204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ht="20" outlineLevel="1" x14ac:dyDescent="0.25">
      <c r="A194" s="229"/>
      <c r="B194" s="230"/>
      <c r="C194" s="260" t="s">
        <v>353</v>
      </c>
      <c r="D194" s="234"/>
      <c r="E194" s="235"/>
      <c r="F194" s="232"/>
      <c r="G194" s="232"/>
      <c r="H194" s="232"/>
      <c r="I194" s="232"/>
      <c r="J194" s="232"/>
      <c r="K194" s="232"/>
      <c r="L194" s="232"/>
      <c r="M194" s="232"/>
      <c r="N194" s="232"/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12"/>
      <c r="Z194" s="212"/>
      <c r="AA194" s="212"/>
      <c r="AB194" s="212"/>
      <c r="AC194" s="212"/>
      <c r="AD194" s="212"/>
      <c r="AE194" s="212"/>
      <c r="AF194" s="212"/>
      <c r="AG194" s="212" t="s">
        <v>129</v>
      </c>
      <c r="AH194" s="212">
        <v>0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5">
      <c r="A195" s="229"/>
      <c r="B195" s="230"/>
      <c r="C195" s="260" t="s">
        <v>354</v>
      </c>
      <c r="D195" s="234"/>
      <c r="E195" s="235">
        <v>3.78</v>
      </c>
      <c r="F195" s="232"/>
      <c r="G195" s="232"/>
      <c r="H195" s="232"/>
      <c r="I195" s="232"/>
      <c r="J195" s="232"/>
      <c r="K195" s="232"/>
      <c r="L195" s="232"/>
      <c r="M195" s="232"/>
      <c r="N195" s="232"/>
      <c r="O195" s="232"/>
      <c r="P195" s="232"/>
      <c r="Q195" s="232"/>
      <c r="R195" s="232"/>
      <c r="S195" s="232"/>
      <c r="T195" s="232"/>
      <c r="U195" s="232"/>
      <c r="V195" s="232"/>
      <c r="W195" s="232"/>
      <c r="X195" s="232"/>
      <c r="Y195" s="212"/>
      <c r="Z195" s="212"/>
      <c r="AA195" s="212"/>
      <c r="AB195" s="212"/>
      <c r="AC195" s="212"/>
      <c r="AD195" s="212"/>
      <c r="AE195" s="212"/>
      <c r="AF195" s="212"/>
      <c r="AG195" s="212" t="s">
        <v>129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5">
      <c r="A196" s="243">
        <v>59</v>
      </c>
      <c r="B196" s="244" t="s">
        <v>355</v>
      </c>
      <c r="C196" s="259" t="s">
        <v>356</v>
      </c>
      <c r="D196" s="245" t="s">
        <v>124</v>
      </c>
      <c r="E196" s="246">
        <v>2.73</v>
      </c>
      <c r="F196" s="247"/>
      <c r="G196" s="248">
        <f>ROUND(E196*F196,2)</f>
        <v>0</v>
      </c>
      <c r="H196" s="233"/>
      <c r="I196" s="232">
        <f>ROUND(E196*H196,2)</f>
        <v>0</v>
      </c>
      <c r="J196" s="233"/>
      <c r="K196" s="232">
        <f>ROUND(E196*J196,2)</f>
        <v>0</v>
      </c>
      <c r="L196" s="232">
        <v>21</v>
      </c>
      <c r="M196" s="232">
        <f>G196*(1+L196/100)</f>
        <v>0</v>
      </c>
      <c r="N196" s="232">
        <v>0.17824000000000001</v>
      </c>
      <c r="O196" s="232">
        <f>ROUND(E196*N196,2)</f>
        <v>0.49</v>
      </c>
      <c r="P196" s="232">
        <v>0</v>
      </c>
      <c r="Q196" s="232">
        <f>ROUND(E196*P196,2)</f>
        <v>0</v>
      </c>
      <c r="R196" s="232" t="s">
        <v>202</v>
      </c>
      <c r="S196" s="232" t="s">
        <v>125</v>
      </c>
      <c r="T196" s="232" t="s">
        <v>125</v>
      </c>
      <c r="U196" s="232">
        <v>0</v>
      </c>
      <c r="V196" s="232">
        <f>ROUND(E196*U196,2)</f>
        <v>0</v>
      </c>
      <c r="W196" s="232"/>
      <c r="X196" s="232" t="s">
        <v>203</v>
      </c>
      <c r="Y196" s="212"/>
      <c r="Z196" s="212"/>
      <c r="AA196" s="212"/>
      <c r="AB196" s="212"/>
      <c r="AC196" s="212"/>
      <c r="AD196" s="212"/>
      <c r="AE196" s="212"/>
      <c r="AF196" s="212"/>
      <c r="AG196" s="212" t="s">
        <v>204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ht="20" outlineLevel="1" x14ac:dyDescent="0.25">
      <c r="A197" s="229"/>
      <c r="B197" s="230"/>
      <c r="C197" s="260" t="s">
        <v>357</v>
      </c>
      <c r="D197" s="234"/>
      <c r="E197" s="235"/>
      <c r="F197" s="232"/>
      <c r="G197" s="232"/>
      <c r="H197" s="232"/>
      <c r="I197" s="232"/>
      <c r="J197" s="232"/>
      <c r="K197" s="232"/>
      <c r="L197" s="232"/>
      <c r="M197" s="232"/>
      <c r="N197" s="232"/>
      <c r="O197" s="232"/>
      <c r="P197" s="232"/>
      <c r="Q197" s="232"/>
      <c r="R197" s="232"/>
      <c r="S197" s="232"/>
      <c r="T197" s="232"/>
      <c r="U197" s="232"/>
      <c r="V197" s="232"/>
      <c r="W197" s="232"/>
      <c r="X197" s="232"/>
      <c r="Y197" s="212"/>
      <c r="Z197" s="212"/>
      <c r="AA197" s="212"/>
      <c r="AB197" s="212"/>
      <c r="AC197" s="212"/>
      <c r="AD197" s="212"/>
      <c r="AE197" s="212"/>
      <c r="AF197" s="212"/>
      <c r="AG197" s="212" t="s">
        <v>129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5">
      <c r="A198" s="229"/>
      <c r="B198" s="230"/>
      <c r="C198" s="260" t="s">
        <v>358</v>
      </c>
      <c r="D198" s="234"/>
      <c r="E198" s="235">
        <v>2.73</v>
      </c>
      <c r="F198" s="232"/>
      <c r="G198" s="232"/>
      <c r="H198" s="232"/>
      <c r="I198" s="232"/>
      <c r="J198" s="232"/>
      <c r="K198" s="232"/>
      <c r="L198" s="232"/>
      <c r="M198" s="232"/>
      <c r="N198" s="232"/>
      <c r="O198" s="232"/>
      <c r="P198" s="232"/>
      <c r="Q198" s="232"/>
      <c r="R198" s="232"/>
      <c r="S198" s="232"/>
      <c r="T198" s="232"/>
      <c r="U198" s="232"/>
      <c r="V198" s="232"/>
      <c r="W198" s="232"/>
      <c r="X198" s="232"/>
      <c r="Y198" s="212"/>
      <c r="Z198" s="212"/>
      <c r="AA198" s="212"/>
      <c r="AB198" s="212"/>
      <c r="AC198" s="212"/>
      <c r="AD198" s="212"/>
      <c r="AE198" s="212"/>
      <c r="AF198" s="212"/>
      <c r="AG198" s="212" t="s">
        <v>129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5">
      <c r="A199" s="243">
        <v>60</v>
      </c>
      <c r="B199" s="244" t="s">
        <v>359</v>
      </c>
      <c r="C199" s="259" t="s">
        <v>360</v>
      </c>
      <c r="D199" s="245" t="s">
        <v>124</v>
      </c>
      <c r="E199" s="246">
        <v>415</v>
      </c>
      <c r="F199" s="247"/>
      <c r="G199" s="248">
        <f>ROUND(E199*F199,2)</f>
        <v>0</v>
      </c>
      <c r="H199" s="233"/>
      <c r="I199" s="232">
        <f>ROUND(E199*H199,2)</f>
        <v>0</v>
      </c>
      <c r="J199" s="233"/>
      <c r="K199" s="232">
        <f>ROUND(E199*J199,2)</f>
        <v>0</v>
      </c>
      <c r="L199" s="232">
        <v>21</v>
      </c>
      <c r="M199" s="232">
        <f>G199*(1+L199/100)</f>
        <v>0</v>
      </c>
      <c r="N199" s="232">
        <v>3.15E-2</v>
      </c>
      <c r="O199" s="232">
        <f>ROUND(E199*N199,2)</f>
        <v>13.07</v>
      </c>
      <c r="P199" s="232">
        <v>0</v>
      </c>
      <c r="Q199" s="232">
        <f>ROUND(E199*P199,2)</f>
        <v>0</v>
      </c>
      <c r="R199" s="232"/>
      <c r="S199" s="232" t="s">
        <v>125</v>
      </c>
      <c r="T199" s="232" t="s">
        <v>125</v>
      </c>
      <c r="U199" s="232">
        <v>0.52</v>
      </c>
      <c r="V199" s="232">
        <f>ROUND(E199*U199,2)</f>
        <v>215.8</v>
      </c>
      <c r="W199" s="232"/>
      <c r="X199" s="232" t="s">
        <v>126</v>
      </c>
      <c r="Y199" s="212"/>
      <c r="Z199" s="212"/>
      <c r="AA199" s="212"/>
      <c r="AB199" s="212"/>
      <c r="AC199" s="212"/>
      <c r="AD199" s="212"/>
      <c r="AE199" s="212"/>
      <c r="AF199" s="212"/>
      <c r="AG199" s="212" t="s">
        <v>127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5">
      <c r="A200" s="229"/>
      <c r="B200" s="230"/>
      <c r="C200" s="260" t="s">
        <v>361</v>
      </c>
      <c r="D200" s="234"/>
      <c r="E200" s="235"/>
      <c r="F200" s="232"/>
      <c r="G200" s="232"/>
      <c r="H200" s="232"/>
      <c r="I200" s="232"/>
      <c r="J200" s="232"/>
      <c r="K200" s="232"/>
      <c r="L200" s="232"/>
      <c r="M200" s="232"/>
      <c r="N200" s="232"/>
      <c r="O200" s="232"/>
      <c r="P200" s="232"/>
      <c r="Q200" s="232"/>
      <c r="R200" s="232"/>
      <c r="S200" s="232"/>
      <c r="T200" s="232"/>
      <c r="U200" s="232"/>
      <c r="V200" s="232"/>
      <c r="W200" s="232"/>
      <c r="X200" s="232"/>
      <c r="Y200" s="212"/>
      <c r="Z200" s="212"/>
      <c r="AA200" s="212"/>
      <c r="AB200" s="212"/>
      <c r="AC200" s="212"/>
      <c r="AD200" s="212"/>
      <c r="AE200" s="212"/>
      <c r="AF200" s="212"/>
      <c r="AG200" s="212" t="s">
        <v>129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5">
      <c r="A201" s="229"/>
      <c r="B201" s="230"/>
      <c r="C201" s="260" t="s">
        <v>306</v>
      </c>
      <c r="D201" s="234"/>
      <c r="E201" s="235">
        <v>415</v>
      </c>
      <c r="F201" s="232"/>
      <c r="G201" s="232"/>
      <c r="H201" s="232"/>
      <c r="I201" s="232"/>
      <c r="J201" s="232"/>
      <c r="K201" s="232"/>
      <c r="L201" s="232"/>
      <c r="M201" s="232"/>
      <c r="N201" s="232"/>
      <c r="O201" s="232"/>
      <c r="P201" s="232"/>
      <c r="Q201" s="232"/>
      <c r="R201" s="232"/>
      <c r="S201" s="232"/>
      <c r="T201" s="232"/>
      <c r="U201" s="232"/>
      <c r="V201" s="232"/>
      <c r="W201" s="232"/>
      <c r="X201" s="232"/>
      <c r="Y201" s="212"/>
      <c r="Z201" s="212"/>
      <c r="AA201" s="212"/>
      <c r="AB201" s="212"/>
      <c r="AC201" s="212"/>
      <c r="AD201" s="212"/>
      <c r="AE201" s="212"/>
      <c r="AF201" s="212"/>
      <c r="AG201" s="212" t="s">
        <v>129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5">
      <c r="A202" s="243">
        <v>61</v>
      </c>
      <c r="B202" s="244" t="s">
        <v>362</v>
      </c>
      <c r="C202" s="259" t="s">
        <v>363</v>
      </c>
      <c r="D202" s="245" t="s">
        <v>124</v>
      </c>
      <c r="E202" s="246">
        <v>404.565</v>
      </c>
      <c r="F202" s="247"/>
      <c r="G202" s="248">
        <f>ROUND(E202*F202,2)</f>
        <v>0</v>
      </c>
      <c r="H202" s="233"/>
      <c r="I202" s="232">
        <f>ROUND(E202*H202,2)</f>
        <v>0</v>
      </c>
      <c r="J202" s="233"/>
      <c r="K202" s="232">
        <f>ROUND(E202*J202,2)</f>
        <v>0</v>
      </c>
      <c r="L202" s="232">
        <v>21</v>
      </c>
      <c r="M202" s="232">
        <f>G202*(1+L202/100)</f>
        <v>0</v>
      </c>
      <c r="N202" s="232">
        <v>0.13627</v>
      </c>
      <c r="O202" s="232">
        <f>ROUND(E202*N202,2)</f>
        <v>55.13</v>
      </c>
      <c r="P202" s="232">
        <v>0</v>
      </c>
      <c r="Q202" s="232">
        <f>ROUND(E202*P202,2)</f>
        <v>0</v>
      </c>
      <c r="R202" s="232" t="s">
        <v>202</v>
      </c>
      <c r="S202" s="232" t="s">
        <v>125</v>
      </c>
      <c r="T202" s="232" t="s">
        <v>125</v>
      </c>
      <c r="U202" s="232">
        <v>0</v>
      </c>
      <c r="V202" s="232">
        <f>ROUND(E202*U202,2)</f>
        <v>0</v>
      </c>
      <c r="W202" s="232"/>
      <c r="X202" s="232" t="s">
        <v>203</v>
      </c>
      <c r="Y202" s="212"/>
      <c r="Z202" s="212"/>
      <c r="AA202" s="212"/>
      <c r="AB202" s="212"/>
      <c r="AC202" s="212"/>
      <c r="AD202" s="212"/>
      <c r="AE202" s="212"/>
      <c r="AF202" s="212"/>
      <c r="AG202" s="212" t="s">
        <v>204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ht="20" outlineLevel="1" x14ac:dyDescent="0.25">
      <c r="A203" s="229"/>
      <c r="B203" s="230"/>
      <c r="C203" s="260" t="s">
        <v>364</v>
      </c>
      <c r="D203" s="234"/>
      <c r="E203" s="235"/>
      <c r="F203" s="232"/>
      <c r="G203" s="232"/>
      <c r="H203" s="232"/>
      <c r="I203" s="232"/>
      <c r="J203" s="232"/>
      <c r="K203" s="232"/>
      <c r="L203" s="232"/>
      <c r="M203" s="232"/>
      <c r="N203" s="232"/>
      <c r="O203" s="232"/>
      <c r="P203" s="232"/>
      <c r="Q203" s="232"/>
      <c r="R203" s="232"/>
      <c r="S203" s="232"/>
      <c r="T203" s="232"/>
      <c r="U203" s="232"/>
      <c r="V203" s="232"/>
      <c r="W203" s="232"/>
      <c r="X203" s="232"/>
      <c r="Y203" s="212"/>
      <c r="Z203" s="212"/>
      <c r="AA203" s="212"/>
      <c r="AB203" s="212"/>
      <c r="AC203" s="212"/>
      <c r="AD203" s="212"/>
      <c r="AE203" s="212"/>
      <c r="AF203" s="212"/>
      <c r="AG203" s="212" t="s">
        <v>129</v>
      </c>
      <c r="AH203" s="212">
        <v>0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5">
      <c r="A204" s="229"/>
      <c r="B204" s="230"/>
      <c r="C204" s="260" t="s">
        <v>365</v>
      </c>
      <c r="D204" s="234"/>
      <c r="E204" s="235">
        <v>404.565</v>
      </c>
      <c r="F204" s="232"/>
      <c r="G204" s="232"/>
      <c r="H204" s="232"/>
      <c r="I204" s="232"/>
      <c r="J204" s="232"/>
      <c r="K204" s="232"/>
      <c r="L204" s="232"/>
      <c r="M204" s="232"/>
      <c r="N204" s="232"/>
      <c r="O204" s="232"/>
      <c r="P204" s="232"/>
      <c r="Q204" s="232"/>
      <c r="R204" s="232"/>
      <c r="S204" s="232"/>
      <c r="T204" s="232"/>
      <c r="U204" s="232"/>
      <c r="V204" s="232"/>
      <c r="W204" s="232"/>
      <c r="X204" s="232"/>
      <c r="Y204" s="212"/>
      <c r="Z204" s="212"/>
      <c r="AA204" s="212"/>
      <c r="AB204" s="212"/>
      <c r="AC204" s="212"/>
      <c r="AD204" s="212"/>
      <c r="AE204" s="212"/>
      <c r="AF204" s="212"/>
      <c r="AG204" s="212" t="s">
        <v>129</v>
      </c>
      <c r="AH204" s="212">
        <v>0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5">
      <c r="A205" s="243">
        <v>62</v>
      </c>
      <c r="B205" s="244" t="s">
        <v>366</v>
      </c>
      <c r="C205" s="259" t="s">
        <v>367</v>
      </c>
      <c r="D205" s="245" t="s">
        <v>124</v>
      </c>
      <c r="E205" s="246">
        <v>31.184999999999999</v>
      </c>
      <c r="F205" s="247"/>
      <c r="G205" s="248">
        <f>ROUND(E205*F205,2)</f>
        <v>0</v>
      </c>
      <c r="H205" s="233"/>
      <c r="I205" s="232">
        <f>ROUND(E205*H205,2)</f>
        <v>0</v>
      </c>
      <c r="J205" s="233"/>
      <c r="K205" s="232">
        <f>ROUND(E205*J205,2)</f>
        <v>0</v>
      </c>
      <c r="L205" s="232">
        <v>21</v>
      </c>
      <c r="M205" s="232">
        <f>G205*(1+L205/100)</f>
        <v>0</v>
      </c>
      <c r="N205" s="232">
        <v>0.13627</v>
      </c>
      <c r="O205" s="232">
        <f>ROUND(E205*N205,2)</f>
        <v>4.25</v>
      </c>
      <c r="P205" s="232">
        <v>0</v>
      </c>
      <c r="Q205" s="232">
        <f>ROUND(E205*P205,2)</f>
        <v>0</v>
      </c>
      <c r="R205" s="232" t="s">
        <v>202</v>
      </c>
      <c r="S205" s="232" t="s">
        <v>125</v>
      </c>
      <c r="T205" s="232" t="s">
        <v>125</v>
      </c>
      <c r="U205" s="232">
        <v>0</v>
      </c>
      <c r="V205" s="232">
        <f>ROUND(E205*U205,2)</f>
        <v>0</v>
      </c>
      <c r="W205" s="232"/>
      <c r="X205" s="232" t="s">
        <v>203</v>
      </c>
      <c r="Y205" s="212"/>
      <c r="Z205" s="212"/>
      <c r="AA205" s="212"/>
      <c r="AB205" s="212"/>
      <c r="AC205" s="212"/>
      <c r="AD205" s="212"/>
      <c r="AE205" s="212"/>
      <c r="AF205" s="212"/>
      <c r="AG205" s="212" t="s">
        <v>204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5">
      <c r="A206" s="229"/>
      <c r="B206" s="230"/>
      <c r="C206" s="260" t="s">
        <v>368</v>
      </c>
      <c r="D206" s="234"/>
      <c r="E206" s="235"/>
      <c r="F206" s="232"/>
      <c r="G206" s="232"/>
      <c r="H206" s="232"/>
      <c r="I206" s="232"/>
      <c r="J206" s="232"/>
      <c r="K206" s="232"/>
      <c r="L206" s="232"/>
      <c r="M206" s="232"/>
      <c r="N206" s="232"/>
      <c r="O206" s="232"/>
      <c r="P206" s="232"/>
      <c r="Q206" s="232"/>
      <c r="R206" s="232"/>
      <c r="S206" s="232"/>
      <c r="T206" s="232"/>
      <c r="U206" s="232"/>
      <c r="V206" s="232"/>
      <c r="W206" s="232"/>
      <c r="X206" s="232"/>
      <c r="Y206" s="212"/>
      <c r="Z206" s="212"/>
      <c r="AA206" s="212"/>
      <c r="AB206" s="212"/>
      <c r="AC206" s="212"/>
      <c r="AD206" s="212"/>
      <c r="AE206" s="212"/>
      <c r="AF206" s="212"/>
      <c r="AG206" s="212" t="s">
        <v>129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5">
      <c r="A207" s="229"/>
      <c r="B207" s="230"/>
      <c r="C207" s="260" t="s">
        <v>369</v>
      </c>
      <c r="D207" s="234"/>
      <c r="E207" s="235">
        <v>31.184999999999999</v>
      </c>
      <c r="F207" s="232"/>
      <c r="G207" s="232"/>
      <c r="H207" s="232"/>
      <c r="I207" s="232"/>
      <c r="J207" s="232"/>
      <c r="K207" s="232"/>
      <c r="L207" s="232"/>
      <c r="M207" s="232"/>
      <c r="N207" s="232"/>
      <c r="O207" s="232"/>
      <c r="P207" s="232"/>
      <c r="Q207" s="232"/>
      <c r="R207" s="232"/>
      <c r="S207" s="232"/>
      <c r="T207" s="232"/>
      <c r="U207" s="232"/>
      <c r="V207" s="232"/>
      <c r="W207" s="232"/>
      <c r="X207" s="232"/>
      <c r="Y207" s="212"/>
      <c r="Z207" s="212"/>
      <c r="AA207" s="212"/>
      <c r="AB207" s="212"/>
      <c r="AC207" s="212"/>
      <c r="AD207" s="212"/>
      <c r="AE207" s="212"/>
      <c r="AF207" s="212"/>
      <c r="AG207" s="212" t="s">
        <v>129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5">
      <c r="A208" s="243">
        <v>63</v>
      </c>
      <c r="B208" s="244" t="s">
        <v>136</v>
      </c>
      <c r="C208" s="259" t="s">
        <v>137</v>
      </c>
      <c r="D208" s="245" t="s">
        <v>124</v>
      </c>
      <c r="E208" s="246">
        <v>22</v>
      </c>
      <c r="F208" s="247"/>
      <c r="G208" s="248">
        <f>ROUND(E208*F208,2)</f>
        <v>0</v>
      </c>
      <c r="H208" s="233"/>
      <c r="I208" s="232">
        <f>ROUND(E208*H208,2)</f>
        <v>0</v>
      </c>
      <c r="J208" s="233"/>
      <c r="K208" s="232">
        <f>ROUND(E208*J208,2)</f>
        <v>0</v>
      </c>
      <c r="L208" s="232">
        <v>21</v>
      </c>
      <c r="M208" s="232">
        <f>G208*(1+L208/100)</f>
        <v>0</v>
      </c>
      <c r="N208" s="232">
        <v>0</v>
      </c>
      <c r="O208" s="232">
        <f>ROUND(E208*N208,2)</f>
        <v>0</v>
      </c>
      <c r="P208" s="232">
        <v>0.13800000000000001</v>
      </c>
      <c r="Q208" s="232">
        <f>ROUND(E208*P208,2)</f>
        <v>3.04</v>
      </c>
      <c r="R208" s="232"/>
      <c r="S208" s="232" t="s">
        <v>125</v>
      </c>
      <c r="T208" s="232" t="s">
        <v>125</v>
      </c>
      <c r="U208" s="232">
        <v>0.16</v>
      </c>
      <c r="V208" s="232">
        <f>ROUND(E208*U208,2)</f>
        <v>3.52</v>
      </c>
      <c r="W208" s="232"/>
      <c r="X208" s="232" t="s">
        <v>126</v>
      </c>
      <c r="Y208" s="212"/>
      <c r="Z208" s="212"/>
      <c r="AA208" s="212"/>
      <c r="AB208" s="212"/>
      <c r="AC208" s="212"/>
      <c r="AD208" s="212"/>
      <c r="AE208" s="212"/>
      <c r="AF208" s="212"/>
      <c r="AG208" s="212" t="s">
        <v>227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5">
      <c r="A209" s="229"/>
      <c r="B209" s="230"/>
      <c r="C209" s="260" t="s">
        <v>370</v>
      </c>
      <c r="D209" s="234"/>
      <c r="E209" s="235">
        <v>22</v>
      </c>
      <c r="F209" s="232"/>
      <c r="G209" s="232"/>
      <c r="H209" s="232"/>
      <c r="I209" s="232"/>
      <c r="J209" s="232"/>
      <c r="K209" s="232"/>
      <c r="L209" s="232"/>
      <c r="M209" s="232"/>
      <c r="N209" s="232"/>
      <c r="O209" s="232"/>
      <c r="P209" s="232"/>
      <c r="Q209" s="232"/>
      <c r="R209" s="232"/>
      <c r="S209" s="232"/>
      <c r="T209" s="232"/>
      <c r="U209" s="232"/>
      <c r="V209" s="232"/>
      <c r="W209" s="232"/>
      <c r="X209" s="232"/>
      <c r="Y209" s="212"/>
      <c r="Z209" s="212"/>
      <c r="AA209" s="212"/>
      <c r="AB209" s="212"/>
      <c r="AC209" s="212"/>
      <c r="AD209" s="212"/>
      <c r="AE209" s="212"/>
      <c r="AF209" s="212"/>
      <c r="AG209" s="212" t="s">
        <v>129</v>
      </c>
      <c r="AH209" s="212">
        <v>0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5">
      <c r="A210" s="243">
        <v>64</v>
      </c>
      <c r="B210" s="244" t="s">
        <v>328</v>
      </c>
      <c r="C210" s="259" t="s">
        <v>329</v>
      </c>
      <c r="D210" s="245" t="s">
        <v>124</v>
      </c>
      <c r="E210" s="246">
        <v>4</v>
      </c>
      <c r="F210" s="247"/>
      <c r="G210" s="248">
        <f>ROUND(E210*F210,2)</f>
        <v>0</v>
      </c>
      <c r="H210" s="233"/>
      <c r="I210" s="232">
        <f>ROUND(E210*H210,2)</f>
        <v>0</v>
      </c>
      <c r="J210" s="233"/>
      <c r="K210" s="232">
        <f>ROUND(E210*J210,2)</f>
        <v>0</v>
      </c>
      <c r="L210" s="232">
        <v>21</v>
      </c>
      <c r="M210" s="232">
        <f>G210*(1+L210/100)</f>
        <v>0</v>
      </c>
      <c r="N210" s="232">
        <v>7.3899999999999993E-2</v>
      </c>
      <c r="O210" s="232">
        <f>ROUND(E210*N210,2)</f>
        <v>0.3</v>
      </c>
      <c r="P210" s="232">
        <v>0</v>
      </c>
      <c r="Q210" s="232">
        <f>ROUND(E210*P210,2)</f>
        <v>0</v>
      </c>
      <c r="R210" s="232"/>
      <c r="S210" s="232" t="s">
        <v>125</v>
      </c>
      <c r="T210" s="232" t="s">
        <v>125</v>
      </c>
      <c r="U210" s="232">
        <v>0.45200000000000001</v>
      </c>
      <c r="V210" s="232">
        <f>ROUND(E210*U210,2)</f>
        <v>1.81</v>
      </c>
      <c r="W210" s="232"/>
      <c r="X210" s="232" t="s">
        <v>126</v>
      </c>
      <c r="Y210" s="212"/>
      <c r="Z210" s="212"/>
      <c r="AA210" s="212"/>
      <c r="AB210" s="212"/>
      <c r="AC210" s="212"/>
      <c r="AD210" s="212"/>
      <c r="AE210" s="212"/>
      <c r="AF210" s="212"/>
      <c r="AG210" s="212" t="s">
        <v>227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5">
      <c r="A211" s="229"/>
      <c r="B211" s="230"/>
      <c r="C211" s="260" t="s">
        <v>371</v>
      </c>
      <c r="D211" s="234"/>
      <c r="E211" s="235">
        <v>4</v>
      </c>
      <c r="F211" s="232"/>
      <c r="G211" s="232"/>
      <c r="H211" s="232"/>
      <c r="I211" s="232"/>
      <c r="J211" s="232"/>
      <c r="K211" s="232"/>
      <c r="L211" s="232"/>
      <c r="M211" s="232"/>
      <c r="N211" s="232"/>
      <c r="O211" s="232"/>
      <c r="P211" s="232"/>
      <c r="Q211" s="232"/>
      <c r="R211" s="232"/>
      <c r="S211" s="232"/>
      <c r="T211" s="232"/>
      <c r="U211" s="232"/>
      <c r="V211" s="232"/>
      <c r="W211" s="232"/>
      <c r="X211" s="232"/>
      <c r="Y211" s="212"/>
      <c r="Z211" s="212"/>
      <c r="AA211" s="212"/>
      <c r="AB211" s="212"/>
      <c r="AC211" s="212"/>
      <c r="AD211" s="212"/>
      <c r="AE211" s="212"/>
      <c r="AF211" s="212"/>
      <c r="AG211" s="212" t="s">
        <v>129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5">
      <c r="A212" s="243">
        <v>65</v>
      </c>
      <c r="B212" s="244" t="s">
        <v>372</v>
      </c>
      <c r="C212" s="259" t="s">
        <v>373</v>
      </c>
      <c r="D212" s="245" t="s">
        <v>124</v>
      </c>
      <c r="E212" s="246">
        <v>22</v>
      </c>
      <c r="F212" s="247"/>
      <c r="G212" s="248">
        <f>ROUND(E212*F212,2)</f>
        <v>0</v>
      </c>
      <c r="H212" s="233"/>
      <c r="I212" s="232">
        <f>ROUND(E212*H212,2)</f>
        <v>0</v>
      </c>
      <c r="J212" s="233"/>
      <c r="K212" s="232">
        <f>ROUND(E212*J212,2)</f>
        <v>0</v>
      </c>
      <c r="L212" s="232">
        <v>21</v>
      </c>
      <c r="M212" s="232">
        <f>G212*(1+L212/100)</f>
        <v>0</v>
      </c>
      <c r="N212" s="232">
        <v>0</v>
      </c>
      <c r="O212" s="232">
        <f>ROUND(E212*N212,2)</f>
        <v>0</v>
      </c>
      <c r="P212" s="232">
        <v>0</v>
      </c>
      <c r="Q212" s="232">
        <f>ROUND(E212*P212,2)</f>
        <v>0</v>
      </c>
      <c r="R212" s="232"/>
      <c r="S212" s="232" t="s">
        <v>125</v>
      </c>
      <c r="T212" s="232" t="s">
        <v>125</v>
      </c>
      <c r="U212" s="232">
        <v>0.115</v>
      </c>
      <c r="V212" s="232">
        <f>ROUND(E212*U212,2)</f>
        <v>2.5299999999999998</v>
      </c>
      <c r="W212" s="232"/>
      <c r="X212" s="232" t="s">
        <v>126</v>
      </c>
      <c r="Y212" s="212"/>
      <c r="Z212" s="212"/>
      <c r="AA212" s="212"/>
      <c r="AB212" s="212"/>
      <c r="AC212" s="212"/>
      <c r="AD212" s="212"/>
      <c r="AE212" s="212"/>
      <c r="AF212" s="212"/>
      <c r="AG212" s="212" t="s">
        <v>227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5">
      <c r="A213" s="229"/>
      <c r="B213" s="230"/>
      <c r="C213" s="260" t="s">
        <v>374</v>
      </c>
      <c r="D213" s="234"/>
      <c r="E213" s="235">
        <v>22</v>
      </c>
      <c r="F213" s="232"/>
      <c r="G213" s="232"/>
      <c r="H213" s="232"/>
      <c r="I213" s="232"/>
      <c r="J213" s="232"/>
      <c r="K213" s="232"/>
      <c r="L213" s="232"/>
      <c r="M213" s="232"/>
      <c r="N213" s="232"/>
      <c r="O213" s="232"/>
      <c r="P213" s="232"/>
      <c r="Q213" s="232"/>
      <c r="R213" s="232"/>
      <c r="S213" s="232"/>
      <c r="T213" s="232"/>
      <c r="U213" s="232"/>
      <c r="V213" s="232"/>
      <c r="W213" s="232"/>
      <c r="X213" s="232"/>
      <c r="Y213" s="212"/>
      <c r="Z213" s="212"/>
      <c r="AA213" s="212"/>
      <c r="AB213" s="212"/>
      <c r="AC213" s="212"/>
      <c r="AD213" s="212"/>
      <c r="AE213" s="212"/>
      <c r="AF213" s="212"/>
      <c r="AG213" s="212" t="s">
        <v>129</v>
      </c>
      <c r="AH213" s="212">
        <v>5</v>
      </c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5">
      <c r="A214" s="243">
        <v>66</v>
      </c>
      <c r="B214" s="244" t="s">
        <v>339</v>
      </c>
      <c r="C214" s="259" t="s">
        <v>340</v>
      </c>
      <c r="D214" s="245" t="s">
        <v>124</v>
      </c>
      <c r="E214" s="246">
        <v>18</v>
      </c>
      <c r="F214" s="247"/>
      <c r="G214" s="248">
        <f>ROUND(E214*F214,2)</f>
        <v>0</v>
      </c>
      <c r="H214" s="233"/>
      <c r="I214" s="232">
        <f>ROUND(E214*H214,2)</f>
        <v>0</v>
      </c>
      <c r="J214" s="233"/>
      <c r="K214" s="232">
        <f>ROUND(E214*J214,2)</f>
        <v>0</v>
      </c>
      <c r="L214" s="232">
        <v>21</v>
      </c>
      <c r="M214" s="232">
        <f>G214*(1+L214/100)</f>
        <v>0</v>
      </c>
      <c r="N214" s="232">
        <v>9.2799999999999994E-2</v>
      </c>
      <c r="O214" s="232">
        <f>ROUND(E214*N214,2)</f>
        <v>1.67</v>
      </c>
      <c r="P214" s="232">
        <v>0</v>
      </c>
      <c r="Q214" s="232">
        <f>ROUND(E214*P214,2)</f>
        <v>0</v>
      </c>
      <c r="R214" s="232"/>
      <c r="S214" s="232" t="s">
        <v>125</v>
      </c>
      <c r="T214" s="232" t="s">
        <v>125</v>
      </c>
      <c r="U214" s="232">
        <v>0.47799999999999998</v>
      </c>
      <c r="V214" s="232">
        <f>ROUND(E214*U214,2)</f>
        <v>8.6</v>
      </c>
      <c r="W214" s="232"/>
      <c r="X214" s="232" t="s">
        <v>126</v>
      </c>
      <c r="Y214" s="212"/>
      <c r="Z214" s="212"/>
      <c r="AA214" s="212"/>
      <c r="AB214" s="212"/>
      <c r="AC214" s="212"/>
      <c r="AD214" s="212"/>
      <c r="AE214" s="212"/>
      <c r="AF214" s="212"/>
      <c r="AG214" s="212" t="s">
        <v>227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5">
      <c r="A215" s="229"/>
      <c r="B215" s="230"/>
      <c r="C215" s="260" t="s">
        <v>375</v>
      </c>
      <c r="D215" s="234"/>
      <c r="E215" s="235">
        <v>18</v>
      </c>
      <c r="F215" s="232"/>
      <c r="G215" s="232"/>
      <c r="H215" s="232"/>
      <c r="I215" s="232"/>
      <c r="J215" s="232"/>
      <c r="K215" s="232"/>
      <c r="L215" s="232"/>
      <c r="M215" s="232"/>
      <c r="N215" s="232"/>
      <c r="O215" s="232"/>
      <c r="P215" s="232"/>
      <c r="Q215" s="232"/>
      <c r="R215" s="232"/>
      <c r="S215" s="232"/>
      <c r="T215" s="232"/>
      <c r="U215" s="232"/>
      <c r="V215" s="232"/>
      <c r="W215" s="232"/>
      <c r="X215" s="232"/>
      <c r="Y215" s="212"/>
      <c r="Z215" s="212"/>
      <c r="AA215" s="212"/>
      <c r="AB215" s="212"/>
      <c r="AC215" s="212"/>
      <c r="AD215" s="212"/>
      <c r="AE215" s="212"/>
      <c r="AF215" s="212"/>
      <c r="AG215" s="212" t="s">
        <v>129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5">
      <c r="A216" s="243">
        <v>67</v>
      </c>
      <c r="B216" s="244" t="s">
        <v>376</v>
      </c>
      <c r="C216" s="259" t="s">
        <v>377</v>
      </c>
      <c r="D216" s="245" t="s">
        <v>124</v>
      </c>
      <c r="E216" s="246">
        <v>171.6</v>
      </c>
      <c r="F216" s="247"/>
      <c r="G216" s="248">
        <f>ROUND(E216*F216,2)</f>
        <v>0</v>
      </c>
      <c r="H216" s="233"/>
      <c r="I216" s="232">
        <f>ROUND(E216*H216,2)</f>
        <v>0</v>
      </c>
      <c r="J216" s="233"/>
      <c r="K216" s="232">
        <f>ROUND(E216*J216,2)</f>
        <v>0</v>
      </c>
      <c r="L216" s="232">
        <v>21</v>
      </c>
      <c r="M216" s="232">
        <f>G216*(1+L216/100)</f>
        <v>0</v>
      </c>
      <c r="N216" s="232">
        <v>0</v>
      </c>
      <c r="O216" s="232">
        <f>ROUND(E216*N216,2)</f>
        <v>0</v>
      </c>
      <c r="P216" s="232">
        <v>0</v>
      </c>
      <c r="Q216" s="232">
        <f>ROUND(E216*P216,2)</f>
        <v>0</v>
      </c>
      <c r="R216" s="232"/>
      <c r="S216" s="232" t="s">
        <v>125</v>
      </c>
      <c r="T216" s="232" t="s">
        <v>125</v>
      </c>
      <c r="U216" s="232">
        <v>0.13</v>
      </c>
      <c r="V216" s="232">
        <f>ROUND(E216*U216,2)</f>
        <v>22.31</v>
      </c>
      <c r="W216" s="232"/>
      <c r="X216" s="232" t="s">
        <v>126</v>
      </c>
      <c r="Y216" s="212"/>
      <c r="Z216" s="212"/>
      <c r="AA216" s="212"/>
      <c r="AB216" s="212"/>
      <c r="AC216" s="212"/>
      <c r="AD216" s="212"/>
      <c r="AE216" s="212"/>
      <c r="AF216" s="212"/>
      <c r="AG216" s="212" t="s">
        <v>127</v>
      </c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5">
      <c r="A217" s="229"/>
      <c r="B217" s="230"/>
      <c r="C217" s="260" t="s">
        <v>378</v>
      </c>
      <c r="D217" s="234"/>
      <c r="E217" s="235"/>
      <c r="F217" s="232"/>
      <c r="G217" s="232"/>
      <c r="H217" s="232"/>
      <c r="I217" s="232"/>
      <c r="J217" s="232"/>
      <c r="K217" s="232"/>
      <c r="L217" s="232"/>
      <c r="M217" s="232"/>
      <c r="N217" s="232"/>
      <c r="O217" s="232"/>
      <c r="P217" s="232"/>
      <c r="Q217" s="232"/>
      <c r="R217" s="232"/>
      <c r="S217" s="232"/>
      <c r="T217" s="232"/>
      <c r="U217" s="232"/>
      <c r="V217" s="232"/>
      <c r="W217" s="232"/>
      <c r="X217" s="232"/>
      <c r="Y217" s="212"/>
      <c r="Z217" s="212"/>
      <c r="AA217" s="212"/>
      <c r="AB217" s="212"/>
      <c r="AC217" s="212"/>
      <c r="AD217" s="212"/>
      <c r="AE217" s="212"/>
      <c r="AF217" s="212"/>
      <c r="AG217" s="212" t="s">
        <v>129</v>
      </c>
      <c r="AH217" s="212">
        <v>0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25">
      <c r="A218" s="229"/>
      <c r="B218" s="230"/>
      <c r="C218" s="260" t="s">
        <v>379</v>
      </c>
      <c r="D218" s="234"/>
      <c r="E218" s="235">
        <v>171.6</v>
      </c>
      <c r="F218" s="232"/>
      <c r="G218" s="232"/>
      <c r="H218" s="232"/>
      <c r="I218" s="232"/>
      <c r="J218" s="232"/>
      <c r="K218" s="232"/>
      <c r="L218" s="232"/>
      <c r="M218" s="232"/>
      <c r="N218" s="232"/>
      <c r="O218" s="232"/>
      <c r="P218" s="232"/>
      <c r="Q218" s="232"/>
      <c r="R218" s="232"/>
      <c r="S218" s="232"/>
      <c r="T218" s="232"/>
      <c r="U218" s="232"/>
      <c r="V218" s="232"/>
      <c r="W218" s="232"/>
      <c r="X218" s="232"/>
      <c r="Y218" s="212"/>
      <c r="Z218" s="212"/>
      <c r="AA218" s="212"/>
      <c r="AB218" s="212"/>
      <c r="AC218" s="212"/>
      <c r="AD218" s="212"/>
      <c r="AE218" s="212"/>
      <c r="AF218" s="212"/>
      <c r="AG218" s="212" t="s">
        <v>129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ht="26" x14ac:dyDescent="0.25">
      <c r="A219" s="237" t="s">
        <v>120</v>
      </c>
      <c r="B219" s="238" t="s">
        <v>74</v>
      </c>
      <c r="C219" s="258" t="s">
        <v>75</v>
      </c>
      <c r="D219" s="239"/>
      <c r="E219" s="240"/>
      <c r="F219" s="241"/>
      <c r="G219" s="242">
        <f>SUMIF(AG220:AG225,"&lt;&gt;NOR",G220:G225)</f>
        <v>0</v>
      </c>
      <c r="H219" s="236"/>
      <c r="I219" s="236">
        <f>SUM(I220:I225)</f>
        <v>0</v>
      </c>
      <c r="J219" s="236"/>
      <c r="K219" s="236">
        <f>SUM(K220:K225)</f>
        <v>0</v>
      </c>
      <c r="L219" s="236"/>
      <c r="M219" s="236">
        <f>SUM(M220:M225)</f>
        <v>0</v>
      </c>
      <c r="N219" s="236"/>
      <c r="O219" s="236">
        <f>SUM(O220:O225)</f>
        <v>706.48</v>
      </c>
      <c r="P219" s="236"/>
      <c r="Q219" s="236">
        <f>SUM(Q220:Q225)</f>
        <v>0</v>
      </c>
      <c r="R219" s="236"/>
      <c r="S219" s="236"/>
      <c r="T219" s="236"/>
      <c r="U219" s="236"/>
      <c r="V219" s="236">
        <f>SUM(V220:V225)</f>
        <v>34.6</v>
      </c>
      <c r="W219" s="236"/>
      <c r="X219" s="236"/>
      <c r="AG219" t="s">
        <v>121</v>
      </c>
    </row>
    <row r="220" spans="1:60" ht="20" outlineLevel="1" x14ac:dyDescent="0.25">
      <c r="A220" s="243">
        <v>68</v>
      </c>
      <c r="B220" s="244" t="s">
        <v>380</v>
      </c>
      <c r="C220" s="259" t="s">
        <v>381</v>
      </c>
      <c r="D220" s="245" t="s">
        <v>124</v>
      </c>
      <c r="E220" s="246">
        <v>1281.5999999999999</v>
      </c>
      <c r="F220" s="247"/>
      <c r="G220" s="248">
        <f>ROUND(E220*F220,2)</f>
        <v>0</v>
      </c>
      <c r="H220" s="233"/>
      <c r="I220" s="232">
        <f>ROUND(E220*H220,2)</f>
        <v>0</v>
      </c>
      <c r="J220" s="233"/>
      <c r="K220" s="232">
        <f>ROUND(E220*J220,2)</f>
        <v>0</v>
      </c>
      <c r="L220" s="232">
        <v>21</v>
      </c>
      <c r="M220" s="232">
        <f>G220*(1+L220/100)</f>
        <v>0</v>
      </c>
      <c r="N220" s="232">
        <v>0.55125000000000002</v>
      </c>
      <c r="O220" s="232">
        <f>ROUND(E220*N220,2)</f>
        <v>706.48</v>
      </c>
      <c r="P220" s="232">
        <v>0</v>
      </c>
      <c r="Q220" s="232">
        <f>ROUND(E220*P220,2)</f>
        <v>0</v>
      </c>
      <c r="R220" s="232"/>
      <c r="S220" s="232" t="s">
        <v>125</v>
      </c>
      <c r="T220" s="232" t="s">
        <v>125</v>
      </c>
      <c r="U220" s="232">
        <v>2.7E-2</v>
      </c>
      <c r="V220" s="232">
        <f>ROUND(E220*U220,2)</f>
        <v>34.6</v>
      </c>
      <c r="W220" s="232"/>
      <c r="X220" s="232" t="s">
        <v>126</v>
      </c>
      <c r="Y220" s="212"/>
      <c r="Z220" s="212"/>
      <c r="AA220" s="212"/>
      <c r="AB220" s="212"/>
      <c r="AC220" s="212"/>
      <c r="AD220" s="212"/>
      <c r="AE220" s="212"/>
      <c r="AF220" s="212"/>
      <c r="AG220" s="212" t="s">
        <v>127</v>
      </c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5">
      <c r="A221" s="229"/>
      <c r="B221" s="230"/>
      <c r="C221" s="260" t="s">
        <v>382</v>
      </c>
      <c r="D221" s="234"/>
      <c r="E221" s="235"/>
      <c r="F221" s="232"/>
      <c r="G221" s="232"/>
      <c r="H221" s="232"/>
      <c r="I221" s="232"/>
      <c r="J221" s="232"/>
      <c r="K221" s="232"/>
      <c r="L221" s="232"/>
      <c r="M221" s="232"/>
      <c r="N221" s="232"/>
      <c r="O221" s="232"/>
      <c r="P221" s="232"/>
      <c r="Q221" s="232"/>
      <c r="R221" s="232"/>
      <c r="S221" s="232"/>
      <c r="T221" s="232"/>
      <c r="U221" s="232"/>
      <c r="V221" s="232"/>
      <c r="W221" s="232"/>
      <c r="X221" s="232"/>
      <c r="Y221" s="212"/>
      <c r="Z221" s="212"/>
      <c r="AA221" s="212"/>
      <c r="AB221" s="212"/>
      <c r="AC221" s="212"/>
      <c r="AD221" s="212"/>
      <c r="AE221" s="212"/>
      <c r="AF221" s="212"/>
      <c r="AG221" s="212" t="s">
        <v>129</v>
      </c>
      <c r="AH221" s="212">
        <v>0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5">
      <c r="A222" s="229"/>
      <c r="B222" s="230"/>
      <c r="C222" s="260" t="s">
        <v>383</v>
      </c>
      <c r="D222" s="234"/>
      <c r="E222" s="235"/>
      <c r="F222" s="232"/>
      <c r="G222" s="232"/>
      <c r="H222" s="232"/>
      <c r="I222" s="232"/>
      <c r="J222" s="232"/>
      <c r="K222" s="232"/>
      <c r="L222" s="232"/>
      <c r="M222" s="232"/>
      <c r="N222" s="232"/>
      <c r="O222" s="232"/>
      <c r="P222" s="232"/>
      <c r="Q222" s="232"/>
      <c r="R222" s="232"/>
      <c r="S222" s="232"/>
      <c r="T222" s="232"/>
      <c r="U222" s="232"/>
      <c r="V222" s="232"/>
      <c r="W222" s="232"/>
      <c r="X222" s="232"/>
      <c r="Y222" s="212"/>
      <c r="Z222" s="212"/>
      <c r="AA222" s="212"/>
      <c r="AB222" s="212"/>
      <c r="AC222" s="212"/>
      <c r="AD222" s="212"/>
      <c r="AE222" s="212"/>
      <c r="AF222" s="212"/>
      <c r="AG222" s="212" t="s">
        <v>129</v>
      </c>
      <c r="AH222" s="212">
        <v>0</v>
      </c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 x14ac:dyDescent="0.25">
      <c r="A223" s="229"/>
      <c r="B223" s="230"/>
      <c r="C223" s="260" t="s">
        <v>301</v>
      </c>
      <c r="D223" s="234"/>
      <c r="E223" s="235"/>
      <c r="F223" s="232"/>
      <c r="G223" s="232"/>
      <c r="H223" s="232"/>
      <c r="I223" s="232"/>
      <c r="J223" s="232"/>
      <c r="K223" s="232"/>
      <c r="L223" s="232"/>
      <c r="M223" s="232"/>
      <c r="N223" s="232"/>
      <c r="O223" s="232"/>
      <c r="P223" s="232"/>
      <c r="Q223" s="232"/>
      <c r="R223" s="232"/>
      <c r="S223" s="232"/>
      <c r="T223" s="232"/>
      <c r="U223" s="232"/>
      <c r="V223" s="232"/>
      <c r="W223" s="232"/>
      <c r="X223" s="232"/>
      <c r="Y223" s="212"/>
      <c r="Z223" s="212"/>
      <c r="AA223" s="212"/>
      <c r="AB223" s="212"/>
      <c r="AC223" s="212"/>
      <c r="AD223" s="212"/>
      <c r="AE223" s="212"/>
      <c r="AF223" s="212"/>
      <c r="AG223" s="212" t="s">
        <v>129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5">
      <c r="A224" s="229"/>
      <c r="B224" s="230"/>
      <c r="C224" s="260" t="s">
        <v>151</v>
      </c>
      <c r="D224" s="234"/>
      <c r="E224" s="235"/>
      <c r="F224" s="232"/>
      <c r="G224" s="232"/>
      <c r="H224" s="232"/>
      <c r="I224" s="232"/>
      <c r="J224" s="232"/>
      <c r="K224" s="232"/>
      <c r="L224" s="232"/>
      <c r="M224" s="232"/>
      <c r="N224" s="232"/>
      <c r="O224" s="232"/>
      <c r="P224" s="232"/>
      <c r="Q224" s="232"/>
      <c r="R224" s="232"/>
      <c r="S224" s="232"/>
      <c r="T224" s="232"/>
      <c r="U224" s="232"/>
      <c r="V224" s="232"/>
      <c r="W224" s="232"/>
      <c r="X224" s="232"/>
      <c r="Y224" s="212"/>
      <c r="Z224" s="212"/>
      <c r="AA224" s="212"/>
      <c r="AB224" s="212"/>
      <c r="AC224" s="212"/>
      <c r="AD224" s="212"/>
      <c r="AE224" s="212"/>
      <c r="AF224" s="212"/>
      <c r="AG224" s="212" t="s">
        <v>129</v>
      </c>
      <c r="AH224" s="212">
        <v>0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5">
      <c r="A225" s="229"/>
      <c r="B225" s="230"/>
      <c r="C225" s="260" t="s">
        <v>384</v>
      </c>
      <c r="D225" s="234"/>
      <c r="E225" s="235">
        <v>1281.5999999999999</v>
      </c>
      <c r="F225" s="232"/>
      <c r="G225" s="232"/>
      <c r="H225" s="232"/>
      <c r="I225" s="232"/>
      <c r="J225" s="232"/>
      <c r="K225" s="232"/>
      <c r="L225" s="232"/>
      <c r="M225" s="232"/>
      <c r="N225" s="232"/>
      <c r="O225" s="232"/>
      <c r="P225" s="232"/>
      <c r="Q225" s="232"/>
      <c r="R225" s="232"/>
      <c r="S225" s="232"/>
      <c r="T225" s="232"/>
      <c r="U225" s="232"/>
      <c r="V225" s="232"/>
      <c r="W225" s="232"/>
      <c r="X225" s="232"/>
      <c r="Y225" s="212"/>
      <c r="Z225" s="212"/>
      <c r="AA225" s="212"/>
      <c r="AB225" s="212"/>
      <c r="AC225" s="212"/>
      <c r="AD225" s="212"/>
      <c r="AE225" s="212"/>
      <c r="AF225" s="212"/>
      <c r="AG225" s="212" t="s">
        <v>129</v>
      </c>
      <c r="AH225" s="212">
        <v>0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ht="13" x14ac:dyDescent="0.25">
      <c r="A226" s="237" t="s">
        <v>120</v>
      </c>
      <c r="B226" s="238" t="s">
        <v>76</v>
      </c>
      <c r="C226" s="258" t="s">
        <v>77</v>
      </c>
      <c r="D226" s="239"/>
      <c r="E226" s="240"/>
      <c r="F226" s="241"/>
      <c r="G226" s="242">
        <f>SUMIF(AG227:AG228,"&lt;&gt;NOR",G227:G228)</f>
        <v>0</v>
      </c>
      <c r="H226" s="236"/>
      <c r="I226" s="236">
        <f>SUM(I227:I228)</f>
        <v>0</v>
      </c>
      <c r="J226" s="236"/>
      <c r="K226" s="236">
        <f>SUM(K227:K228)</f>
        <v>0</v>
      </c>
      <c r="L226" s="236"/>
      <c r="M226" s="236">
        <f>SUM(M227:M228)</f>
        <v>0</v>
      </c>
      <c r="N226" s="236"/>
      <c r="O226" s="236">
        <f>SUM(O227:O228)</f>
        <v>0.75</v>
      </c>
      <c r="P226" s="236"/>
      <c r="Q226" s="236">
        <f>SUM(Q227:Q228)</f>
        <v>0</v>
      </c>
      <c r="R226" s="236"/>
      <c r="S226" s="236"/>
      <c r="T226" s="236"/>
      <c r="U226" s="236"/>
      <c r="V226" s="236">
        <f>SUM(V227:V228)</f>
        <v>5.37</v>
      </c>
      <c r="W226" s="236"/>
      <c r="X226" s="236"/>
      <c r="AG226" t="s">
        <v>121</v>
      </c>
    </row>
    <row r="227" spans="1:60" outlineLevel="1" x14ac:dyDescent="0.25">
      <c r="A227" s="249">
        <v>69</v>
      </c>
      <c r="B227" s="250" t="s">
        <v>385</v>
      </c>
      <c r="C227" s="261" t="s">
        <v>386</v>
      </c>
      <c r="D227" s="251" t="s">
        <v>133</v>
      </c>
      <c r="E227" s="252">
        <v>1</v>
      </c>
      <c r="F227" s="253"/>
      <c r="G227" s="254">
        <f>ROUND(E227*F227,2)</f>
        <v>0</v>
      </c>
      <c r="H227" s="233"/>
      <c r="I227" s="232">
        <f>ROUND(E227*H227,2)</f>
        <v>0</v>
      </c>
      <c r="J227" s="233"/>
      <c r="K227" s="232">
        <f>ROUND(E227*J227,2)</f>
        <v>0</v>
      </c>
      <c r="L227" s="232">
        <v>21</v>
      </c>
      <c r="M227" s="232">
        <f>G227*(1+L227/100)</f>
        <v>0</v>
      </c>
      <c r="N227" s="232">
        <v>0.43093999999999999</v>
      </c>
      <c r="O227" s="232">
        <f>ROUND(E227*N227,2)</f>
        <v>0.43</v>
      </c>
      <c r="P227" s="232">
        <v>0</v>
      </c>
      <c r="Q227" s="232">
        <f>ROUND(E227*P227,2)</f>
        <v>0</v>
      </c>
      <c r="R227" s="232"/>
      <c r="S227" s="232" t="s">
        <v>125</v>
      </c>
      <c r="T227" s="232" t="s">
        <v>125</v>
      </c>
      <c r="U227" s="232">
        <v>3.8170000000000002</v>
      </c>
      <c r="V227" s="232">
        <f>ROUND(E227*U227,2)</f>
        <v>3.82</v>
      </c>
      <c r="W227" s="232"/>
      <c r="X227" s="232" t="s">
        <v>126</v>
      </c>
      <c r="Y227" s="212"/>
      <c r="Z227" s="212"/>
      <c r="AA227" s="212"/>
      <c r="AB227" s="212"/>
      <c r="AC227" s="212"/>
      <c r="AD227" s="212"/>
      <c r="AE227" s="212"/>
      <c r="AF227" s="212"/>
      <c r="AG227" s="212" t="s">
        <v>127</v>
      </c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5">
      <c r="A228" s="249">
        <v>70</v>
      </c>
      <c r="B228" s="250" t="s">
        <v>387</v>
      </c>
      <c r="C228" s="261" t="s">
        <v>388</v>
      </c>
      <c r="D228" s="251" t="s">
        <v>133</v>
      </c>
      <c r="E228" s="252">
        <v>1</v>
      </c>
      <c r="F228" s="253"/>
      <c r="G228" s="254">
        <f>ROUND(E228*F228,2)</f>
        <v>0</v>
      </c>
      <c r="H228" s="233"/>
      <c r="I228" s="232">
        <f>ROUND(E228*H228,2)</f>
        <v>0</v>
      </c>
      <c r="J228" s="233"/>
      <c r="K228" s="232">
        <f>ROUND(E228*J228,2)</f>
        <v>0</v>
      </c>
      <c r="L228" s="232">
        <v>21</v>
      </c>
      <c r="M228" s="232">
        <f>G228*(1+L228/100)</f>
        <v>0</v>
      </c>
      <c r="N228" s="232">
        <v>0.31590000000000001</v>
      </c>
      <c r="O228" s="232">
        <f>ROUND(E228*N228,2)</f>
        <v>0.32</v>
      </c>
      <c r="P228" s="232">
        <v>0</v>
      </c>
      <c r="Q228" s="232">
        <f>ROUND(E228*P228,2)</f>
        <v>0</v>
      </c>
      <c r="R228" s="232"/>
      <c r="S228" s="232" t="s">
        <v>125</v>
      </c>
      <c r="T228" s="232" t="s">
        <v>125</v>
      </c>
      <c r="U228" s="232">
        <v>1.5509999999999999</v>
      </c>
      <c r="V228" s="232">
        <f>ROUND(E228*U228,2)</f>
        <v>1.55</v>
      </c>
      <c r="W228" s="232"/>
      <c r="X228" s="232" t="s">
        <v>126</v>
      </c>
      <c r="Y228" s="212"/>
      <c r="Z228" s="212"/>
      <c r="AA228" s="212"/>
      <c r="AB228" s="212"/>
      <c r="AC228" s="212"/>
      <c r="AD228" s="212"/>
      <c r="AE228" s="212"/>
      <c r="AF228" s="212"/>
      <c r="AG228" s="212" t="s">
        <v>127</v>
      </c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ht="13" x14ac:dyDescent="0.25">
      <c r="A229" s="237" t="s">
        <v>120</v>
      </c>
      <c r="B229" s="238" t="s">
        <v>68</v>
      </c>
      <c r="C229" s="258" t="s">
        <v>69</v>
      </c>
      <c r="D229" s="239"/>
      <c r="E229" s="240"/>
      <c r="F229" s="241"/>
      <c r="G229" s="242">
        <f>SUMIF(AG230:AG232,"&lt;&gt;NOR",G230:G232)</f>
        <v>0</v>
      </c>
      <c r="H229" s="236"/>
      <c r="I229" s="236">
        <f>SUM(I230:I232)</f>
        <v>0</v>
      </c>
      <c r="J229" s="236"/>
      <c r="K229" s="236">
        <f>SUM(K230:K232)</f>
        <v>0</v>
      </c>
      <c r="L229" s="236"/>
      <c r="M229" s="236">
        <f>SUM(M230:M232)</f>
        <v>0</v>
      </c>
      <c r="N229" s="236"/>
      <c r="O229" s="236">
        <f>SUM(O230:O232)</f>
        <v>0</v>
      </c>
      <c r="P229" s="236"/>
      <c r="Q229" s="236">
        <f>SUM(Q230:Q232)</f>
        <v>0</v>
      </c>
      <c r="R229" s="236"/>
      <c r="S229" s="236"/>
      <c r="T229" s="236"/>
      <c r="U229" s="236"/>
      <c r="V229" s="236">
        <f>SUM(V230:V232)</f>
        <v>17.25</v>
      </c>
      <c r="W229" s="236"/>
      <c r="X229" s="236"/>
      <c r="AG229" t="s">
        <v>121</v>
      </c>
    </row>
    <row r="230" spans="1:60" outlineLevel="1" x14ac:dyDescent="0.25">
      <c r="A230" s="243">
        <v>71</v>
      </c>
      <c r="B230" s="244" t="s">
        <v>389</v>
      </c>
      <c r="C230" s="259" t="s">
        <v>390</v>
      </c>
      <c r="D230" s="245" t="s">
        <v>124</v>
      </c>
      <c r="E230" s="246">
        <v>958.6</v>
      </c>
      <c r="F230" s="247"/>
      <c r="G230" s="248">
        <f>ROUND(E230*F230,2)</f>
        <v>0</v>
      </c>
      <c r="H230" s="233"/>
      <c r="I230" s="232">
        <f>ROUND(E230*H230,2)</f>
        <v>0</v>
      </c>
      <c r="J230" s="233"/>
      <c r="K230" s="232">
        <f>ROUND(E230*J230,2)</f>
        <v>0</v>
      </c>
      <c r="L230" s="232">
        <v>21</v>
      </c>
      <c r="M230" s="232">
        <f>G230*(1+L230/100)</f>
        <v>0</v>
      </c>
      <c r="N230" s="232">
        <v>0</v>
      </c>
      <c r="O230" s="232">
        <f>ROUND(E230*N230,2)</f>
        <v>0</v>
      </c>
      <c r="P230" s="232">
        <v>0</v>
      </c>
      <c r="Q230" s="232">
        <f>ROUND(E230*P230,2)</f>
        <v>0</v>
      </c>
      <c r="R230" s="232"/>
      <c r="S230" s="232" t="s">
        <v>125</v>
      </c>
      <c r="T230" s="232" t="s">
        <v>125</v>
      </c>
      <c r="U230" s="232">
        <v>1.7999999999999999E-2</v>
      </c>
      <c r="V230" s="232">
        <f>ROUND(E230*U230,2)</f>
        <v>17.25</v>
      </c>
      <c r="W230" s="232"/>
      <c r="X230" s="232" t="s">
        <v>126</v>
      </c>
      <c r="Y230" s="212"/>
      <c r="Z230" s="212"/>
      <c r="AA230" s="212"/>
      <c r="AB230" s="212"/>
      <c r="AC230" s="212"/>
      <c r="AD230" s="212"/>
      <c r="AE230" s="212"/>
      <c r="AF230" s="212"/>
      <c r="AG230" s="212" t="s">
        <v>127</v>
      </c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 x14ac:dyDescent="0.25">
      <c r="A231" s="229"/>
      <c r="B231" s="230"/>
      <c r="C231" s="260" t="s">
        <v>391</v>
      </c>
      <c r="D231" s="234"/>
      <c r="E231" s="235"/>
      <c r="F231" s="232"/>
      <c r="G231" s="232"/>
      <c r="H231" s="232"/>
      <c r="I231" s="232"/>
      <c r="J231" s="232"/>
      <c r="K231" s="232"/>
      <c r="L231" s="232"/>
      <c r="M231" s="232"/>
      <c r="N231" s="232"/>
      <c r="O231" s="232"/>
      <c r="P231" s="232"/>
      <c r="Q231" s="232"/>
      <c r="R231" s="232"/>
      <c r="S231" s="232"/>
      <c r="T231" s="232"/>
      <c r="U231" s="232"/>
      <c r="V231" s="232"/>
      <c r="W231" s="232"/>
      <c r="X231" s="232"/>
      <c r="Y231" s="212"/>
      <c r="Z231" s="212"/>
      <c r="AA231" s="212"/>
      <c r="AB231" s="212"/>
      <c r="AC231" s="212"/>
      <c r="AD231" s="212"/>
      <c r="AE231" s="212"/>
      <c r="AF231" s="212"/>
      <c r="AG231" s="212" t="s">
        <v>129</v>
      </c>
      <c r="AH231" s="212">
        <v>0</v>
      </c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5">
      <c r="A232" s="229"/>
      <c r="B232" s="230"/>
      <c r="C232" s="260" t="s">
        <v>392</v>
      </c>
      <c r="D232" s="234"/>
      <c r="E232" s="235">
        <v>958.6</v>
      </c>
      <c r="F232" s="232"/>
      <c r="G232" s="232"/>
      <c r="H232" s="232"/>
      <c r="I232" s="232"/>
      <c r="J232" s="232"/>
      <c r="K232" s="232"/>
      <c r="L232" s="232"/>
      <c r="M232" s="232"/>
      <c r="N232" s="232"/>
      <c r="O232" s="232"/>
      <c r="P232" s="232"/>
      <c r="Q232" s="232"/>
      <c r="R232" s="232"/>
      <c r="S232" s="232"/>
      <c r="T232" s="232"/>
      <c r="U232" s="232"/>
      <c r="V232" s="232"/>
      <c r="W232" s="232"/>
      <c r="X232" s="232"/>
      <c r="Y232" s="212"/>
      <c r="Z232" s="212"/>
      <c r="AA232" s="212"/>
      <c r="AB232" s="212"/>
      <c r="AC232" s="212"/>
      <c r="AD232" s="212"/>
      <c r="AE232" s="212"/>
      <c r="AF232" s="212"/>
      <c r="AG232" s="212" t="s">
        <v>129</v>
      </c>
      <c r="AH232" s="212">
        <v>0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ht="13" x14ac:dyDescent="0.25">
      <c r="A233" s="237" t="s">
        <v>120</v>
      </c>
      <c r="B233" s="238" t="s">
        <v>78</v>
      </c>
      <c r="C233" s="258" t="s">
        <v>79</v>
      </c>
      <c r="D233" s="239"/>
      <c r="E233" s="240"/>
      <c r="F233" s="241"/>
      <c r="G233" s="242">
        <f>SUMIF(AG234:AG271,"&lt;&gt;NOR",G234:G271)</f>
        <v>0</v>
      </c>
      <c r="H233" s="236"/>
      <c r="I233" s="236">
        <f>SUM(I234:I271)</f>
        <v>0</v>
      </c>
      <c r="J233" s="236"/>
      <c r="K233" s="236">
        <f>SUM(K234:K271)</f>
        <v>0</v>
      </c>
      <c r="L233" s="236"/>
      <c r="M233" s="236">
        <f>SUM(M234:M271)</f>
        <v>0</v>
      </c>
      <c r="N233" s="236"/>
      <c r="O233" s="236">
        <f>SUM(O234:O271)</f>
        <v>164.52999999999997</v>
      </c>
      <c r="P233" s="236"/>
      <c r="Q233" s="236">
        <f>SUM(Q234:Q271)</f>
        <v>0</v>
      </c>
      <c r="R233" s="236"/>
      <c r="S233" s="236"/>
      <c r="T233" s="236"/>
      <c r="U233" s="236"/>
      <c r="V233" s="236">
        <f>SUM(V234:V271)</f>
        <v>259.68</v>
      </c>
      <c r="W233" s="236"/>
      <c r="X233" s="236"/>
      <c r="AG233" t="s">
        <v>121</v>
      </c>
    </row>
    <row r="234" spans="1:60" outlineLevel="1" x14ac:dyDescent="0.25">
      <c r="A234" s="243">
        <v>72</v>
      </c>
      <c r="B234" s="244" t="s">
        <v>393</v>
      </c>
      <c r="C234" s="259" t="s">
        <v>394</v>
      </c>
      <c r="D234" s="245" t="s">
        <v>148</v>
      </c>
      <c r="E234" s="246">
        <v>10</v>
      </c>
      <c r="F234" s="247"/>
      <c r="G234" s="248">
        <f>ROUND(E234*F234,2)</f>
        <v>0</v>
      </c>
      <c r="H234" s="233"/>
      <c r="I234" s="232">
        <f>ROUND(E234*H234,2)</f>
        <v>0</v>
      </c>
      <c r="J234" s="233"/>
      <c r="K234" s="232">
        <f>ROUND(E234*J234,2)</f>
        <v>0</v>
      </c>
      <c r="L234" s="232">
        <v>21</v>
      </c>
      <c r="M234" s="232">
        <f>G234*(1+L234/100)</f>
        <v>0</v>
      </c>
      <c r="N234" s="232">
        <v>9.0000000000000006E-5</v>
      </c>
      <c r="O234" s="232">
        <f>ROUND(E234*N234,2)</f>
        <v>0</v>
      </c>
      <c r="P234" s="232">
        <v>0</v>
      </c>
      <c r="Q234" s="232">
        <f>ROUND(E234*P234,2)</f>
        <v>0</v>
      </c>
      <c r="R234" s="232"/>
      <c r="S234" s="232" t="s">
        <v>125</v>
      </c>
      <c r="T234" s="232" t="s">
        <v>125</v>
      </c>
      <c r="U234" s="232">
        <v>2.1999999999999999E-2</v>
      </c>
      <c r="V234" s="232">
        <f>ROUND(E234*U234,2)</f>
        <v>0.22</v>
      </c>
      <c r="W234" s="232"/>
      <c r="X234" s="232" t="s">
        <v>126</v>
      </c>
      <c r="Y234" s="212"/>
      <c r="Z234" s="212"/>
      <c r="AA234" s="212"/>
      <c r="AB234" s="212"/>
      <c r="AC234" s="212"/>
      <c r="AD234" s="212"/>
      <c r="AE234" s="212"/>
      <c r="AF234" s="212"/>
      <c r="AG234" s="212" t="s">
        <v>127</v>
      </c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5">
      <c r="A235" s="229"/>
      <c r="B235" s="230"/>
      <c r="C235" s="260" t="s">
        <v>395</v>
      </c>
      <c r="D235" s="234"/>
      <c r="E235" s="235"/>
      <c r="F235" s="232"/>
      <c r="G235" s="232"/>
      <c r="H235" s="232"/>
      <c r="I235" s="232"/>
      <c r="J235" s="232"/>
      <c r="K235" s="232"/>
      <c r="L235" s="232"/>
      <c r="M235" s="232"/>
      <c r="N235" s="232"/>
      <c r="O235" s="232"/>
      <c r="P235" s="232"/>
      <c r="Q235" s="232"/>
      <c r="R235" s="232"/>
      <c r="S235" s="232"/>
      <c r="T235" s="232"/>
      <c r="U235" s="232"/>
      <c r="V235" s="232"/>
      <c r="W235" s="232"/>
      <c r="X235" s="232"/>
      <c r="Y235" s="212"/>
      <c r="Z235" s="212"/>
      <c r="AA235" s="212"/>
      <c r="AB235" s="212"/>
      <c r="AC235" s="212"/>
      <c r="AD235" s="212"/>
      <c r="AE235" s="212"/>
      <c r="AF235" s="212"/>
      <c r="AG235" s="212" t="s">
        <v>129</v>
      </c>
      <c r="AH235" s="212">
        <v>0</v>
      </c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 x14ac:dyDescent="0.25">
      <c r="A236" s="229"/>
      <c r="B236" s="230"/>
      <c r="C236" s="260" t="s">
        <v>396</v>
      </c>
      <c r="D236" s="234"/>
      <c r="E236" s="235">
        <v>10</v>
      </c>
      <c r="F236" s="232"/>
      <c r="G236" s="232"/>
      <c r="H236" s="232"/>
      <c r="I236" s="232"/>
      <c r="J236" s="232"/>
      <c r="K236" s="232"/>
      <c r="L236" s="232"/>
      <c r="M236" s="232"/>
      <c r="N236" s="232"/>
      <c r="O236" s="232"/>
      <c r="P236" s="232"/>
      <c r="Q236" s="232"/>
      <c r="R236" s="232"/>
      <c r="S236" s="232"/>
      <c r="T236" s="232"/>
      <c r="U236" s="232"/>
      <c r="V236" s="232"/>
      <c r="W236" s="232"/>
      <c r="X236" s="232"/>
      <c r="Y236" s="212"/>
      <c r="Z236" s="212"/>
      <c r="AA236" s="212"/>
      <c r="AB236" s="212"/>
      <c r="AC236" s="212"/>
      <c r="AD236" s="212"/>
      <c r="AE236" s="212"/>
      <c r="AF236" s="212"/>
      <c r="AG236" s="212" t="s">
        <v>129</v>
      </c>
      <c r="AH236" s="212">
        <v>0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ht="20" outlineLevel="1" x14ac:dyDescent="0.25">
      <c r="A237" s="243">
        <v>73</v>
      </c>
      <c r="B237" s="244" t="s">
        <v>397</v>
      </c>
      <c r="C237" s="259" t="s">
        <v>398</v>
      </c>
      <c r="D237" s="245" t="s">
        <v>124</v>
      </c>
      <c r="E237" s="246">
        <v>5.4</v>
      </c>
      <c r="F237" s="247"/>
      <c r="G237" s="248">
        <f>ROUND(E237*F237,2)</f>
        <v>0</v>
      </c>
      <c r="H237" s="233"/>
      <c r="I237" s="232">
        <f>ROUND(E237*H237,2)</f>
        <v>0</v>
      </c>
      <c r="J237" s="233"/>
      <c r="K237" s="232">
        <f>ROUND(E237*J237,2)</f>
        <v>0</v>
      </c>
      <c r="L237" s="232">
        <v>21</v>
      </c>
      <c r="M237" s="232">
        <f>G237*(1+L237/100)</f>
        <v>0</v>
      </c>
      <c r="N237" s="232">
        <v>3.7000000000000002E-3</v>
      </c>
      <c r="O237" s="232">
        <f>ROUND(E237*N237,2)</f>
        <v>0.02</v>
      </c>
      <c r="P237" s="232">
        <v>0</v>
      </c>
      <c r="Q237" s="232">
        <f>ROUND(E237*P237,2)</f>
        <v>0</v>
      </c>
      <c r="R237" s="232"/>
      <c r="S237" s="232" t="s">
        <v>125</v>
      </c>
      <c r="T237" s="232" t="s">
        <v>125</v>
      </c>
      <c r="U237" s="232">
        <v>0.36099999999999999</v>
      </c>
      <c r="V237" s="232">
        <f>ROUND(E237*U237,2)</f>
        <v>1.95</v>
      </c>
      <c r="W237" s="232"/>
      <c r="X237" s="232" t="s">
        <v>126</v>
      </c>
      <c r="Y237" s="212"/>
      <c r="Z237" s="212"/>
      <c r="AA237" s="212"/>
      <c r="AB237" s="212"/>
      <c r="AC237" s="212"/>
      <c r="AD237" s="212"/>
      <c r="AE237" s="212"/>
      <c r="AF237" s="212"/>
      <c r="AG237" s="212" t="s">
        <v>127</v>
      </c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5">
      <c r="A238" s="229"/>
      <c r="B238" s="230"/>
      <c r="C238" s="260" t="s">
        <v>399</v>
      </c>
      <c r="D238" s="234"/>
      <c r="E238" s="235">
        <v>5.4</v>
      </c>
      <c r="F238" s="232"/>
      <c r="G238" s="232"/>
      <c r="H238" s="232"/>
      <c r="I238" s="232"/>
      <c r="J238" s="232"/>
      <c r="K238" s="232"/>
      <c r="L238" s="232"/>
      <c r="M238" s="232"/>
      <c r="N238" s="232"/>
      <c r="O238" s="232"/>
      <c r="P238" s="232"/>
      <c r="Q238" s="232"/>
      <c r="R238" s="232"/>
      <c r="S238" s="232"/>
      <c r="T238" s="232"/>
      <c r="U238" s="232"/>
      <c r="V238" s="232"/>
      <c r="W238" s="232"/>
      <c r="X238" s="232"/>
      <c r="Y238" s="212"/>
      <c r="Z238" s="212"/>
      <c r="AA238" s="212"/>
      <c r="AB238" s="212"/>
      <c r="AC238" s="212"/>
      <c r="AD238" s="212"/>
      <c r="AE238" s="212"/>
      <c r="AF238" s="212"/>
      <c r="AG238" s="212" t="s">
        <v>129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ht="20" outlineLevel="1" x14ac:dyDescent="0.25">
      <c r="A239" s="243">
        <v>74</v>
      </c>
      <c r="B239" s="244" t="s">
        <v>400</v>
      </c>
      <c r="C239" s="259" t="s">
        <v>401</v>
      </c>
      <c r="D239" s="245" t="s">
        <v>148</v>
      </c>
      <c r="E239" s="246">
        <v>13</v>
      </c>
      <c r="F239" s="247"/>
      <c r="G239" s="248">
        <f>ROUND(E239*F239,2)</f>
        <v>0</v>
      </c>
      <c r="H239" s="233"/>
      <c r="I239" s="232">
        <f>ROUND(E239*H239,2)</f>
        <v>0</v>
      </c>
      <c r="J239" s="233"/>
      <c r="K239" s="232">
        <f>ROUND(E239*J239,2)</f>
        <v>0</v>
      </c>
      <c r="L239" s="232">
        <v>21</v>
      </c>
      <c r="M239" s="232">
        <f>G239*(1+L239/100)</f>
        <v>0</v>
      </c>
      <c r="N239" s="232">
        <v>9.9709999999999993E-2</v>
      </c>
      <c r="O239" s="232">
        <f>ROUND(E239*N239,2)</f>
        <v>1.3</v>
      </c>
      <c r="P239" s="232">
        <v>0</v>
      </c>
      <c r="Q239" s="232">
        <f>ROUND(E239*P239,2)</f>
        <v>0</v>
      </c>
      <c r="R239" s="232"/>
      <c r="S239" s="232" t="s">
        <v>125</v>
      </c>
      <c r="T239" s="232" t="s">
        <v>125</v>
      </c>
      <c r="U239" s="232">
        <v>0.11899999999999999</v>
      </c>
      <c r="V239" s="232">
        <f>ROUND(E239*U239,2)</f>
        <v>1.55</v>
      </c>
      <c r="W239" s="232"/>
      <c r="X239" s="232" t="s">
        <v>126</v>
      </c>
      <c r="Y239" s="212"/>
      <c r="Z239" s="212"/>
      <c r="AA239" s="212"/>
      <c r="AB239" s="212"/>
      <c r="AC239" s="212"/>
      <c r="AD239" s="212"/>
      <c r="AE239" s="212"/>
      <c r="AF239" s="212"/>
      <c r="AG239" s="212" t="s">
        <v>127</v>
      </c>
      <c r="AH239" s="212"/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5">
      <c r="A240" s="229"/>
      <c r="B240" s="230"/>
      <c r="C240" s="260" t="s">
        <v>402</v>
      </c>
      <c r="D240" s="234"/>
      <c r="E240" s="235"/>
      <c r="F240" s="232"/>
      <c r="G240" s="232"/>
      <c r="H240" s="232"/>
      <c r="I240" s="232"/>
      <c r="J240" s="232"/>
      <c r="K240" s="232"/>
      <c r="L240" s="232"/>
      <c r="M240" s="232"/>
      <c r="N240" s="232"/>
      <c r="O240" s="232"/>
      <c r="P240" s="232"/>
      <c r="Q240" s="232"/>
      <c r="R240" s="232"/>
      <c r="S240" s="232"/>
      <c r="T240" s="232"/>
      <c r="U240" s="232"/>
      <c r="V240" s="232"/>
      <c r="W240" s="232"/>
      <c r="X240" s="232"/>
      <c r="Y240" s="212"/>
      <c r="Z240" s="212"/>
      <c r="AA240" s="212"/>
      <c r="AB240" s="212"/>
      <c r="AC240" s="212"/>
      <c r="AD240" s="212"/>
      <c r="AE240" s="212"/>
      <c r="AF240" s="212"/>
      <c r="AG240" s="212" t="s">
        <v>129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5">
      <c r="A241" s="229"/>
      <c r="B241" s="230"/>
      <c r="C241" s="260" t="s">
        <v>403</v>
      </c>
      <c r="D241" s="234"/>
      <c r="E241" s="235">
        <v>13</v>
      </c>
      <c r="F241" s="232"/>
      <c r="G241" s="232"/>
      <c r="H241" s="232"/>
      <c r="I241" s="232"/>
      <c r="J241" s="232"/>
      <c r="K241" s="232"/>
      <c r="L241" s="232"/>
      <c r="M241" s="232"/>
      <c r="N241" s="232"/>
      <c r="O241" s="232"/>
      <c r="P241" s="232"/>
      <c r="Q241" s="232"/>
      <c r="R241" s="232"/>
      <c r="S241" s="232"/>
      <c r="T241" s="232"/>
      <c r="U241" s="232"/>
      <c r="V241" s="232"/>
      <c r="W241" s="232"/>
      <c r="X241" s="232"/>
      <c r="Y241" s="212"/>
      <c r="Z241" s="212"/>
      <c r="AA241" s="212"/>
      <c r="AB241" s="212"/>
      <c r="AC241" s="212"/>
      <c r="AD241" s="212"/>
      <c r="AE241" s="212"/>
      <c r="AF241" s="212"/>
      <c r="AG241" s="212" t="s">
        <v>129</v>
      </c>
      <c r="AH241" s="212">
        <v>0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5">
      <c r="A242" s="243">
        <v>75</v>
      </c>
      <c r="B242" s="244" t="s">
        <v>404</v>
      </c>
      <c r="C242" s="259" t="s">
        <v>405</v>
      </c>
      <c r="D242" s="245" t="s">
        <v>194</v>
      </c>
      <c r="E242" s="246">
        <v>2.5</v>
      </c>
      <c r="F242" s="247"/>
      <c r="G242" s="248">
        <f>ROUND(E242*F242,2)</f>
        <v>0</v>
      </c>
      <c r="H242" s="233"/>
      <c r="I242" s="232">
        <f>ROUND(E242*H242,2)</f>
        <v>0</v>
      </c>
      <c r="J242" s="233"/>
      <c r="K242" s="232">
        <f>ROUND(E242*J242,2)</f>
        <v>0</v>
      </c>
      <c r="L242" s="232">
        <v>21</v>
      </c>
      <c r="M242" s="232">
        <f>G242*(1+L242/100)</f>
        <v>0</v>
      </c>
      <c r="N242" s="232">
        <v>1</v>
      </c>
      <c r="O242" s="232">
        <f>ROUND(E242*N242,2)</f>
        <v>2.5</v>
      </c>
      <c r="P242" s="232">
        <v>0</v>
      </c>
      <c r="Q242" s="232">
        <f>ROUND(E242*P242,2)</f>
        <v>0</v>
      </c>
      <c r="R242" s="232" t="s">
        <v>202</v>
      </c>
      <c r="S242" s="232" t="s">
        <v>125</v>
      </c>
      <c r="T242" s="232" t="s">
        <v>125</v>
      </c>
      <c r="U242" s="232">
        <v>0</v>
      </c>
      <c r="V242" s="232">
        <f>ROUND(E242*U242,2)</f>
        <v>0</v>
      </c>
      <c r="W242" s="232"/>
      <c r="X242" s="232" t="s">
        <v>203</v>
      </c>
      <c r="Y242" s="212"/>
      <c r="Z242" s="212"/>
      <c r="AA242" s="212"/>
      <c r="AB242" s="212"/>
      <c r="AC242" s="212"/>
      <c r="AD242" s="212"/>
      <c r="AE242" s="212"/>
      <c r="AF242" s="212"/>
      <c r="AG242" s="212" t="s">
        <v>204</v>
      </c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1" x14ac:dyDescent="0.25">
      <c r="A243" s="229"/>
      <c r="B243" s="230"/>
      <c r="C243" s="260" t="s">
        <v>406</v>
      </c>
      <c r="D243" s="234"/>
      <c r="E243" s="235"/>
      <c r="F243" s="232"/>
      <c r="G243" s="232"/>
      <c r="H243" s="232"/>
      <c r="I243" s="232"/>
      <c r="J243" s="232"/>
      <c r="K243" s="232"/>
      <c r="L243" s="232"/>
      <c r="M243" s="232"/>
      <c r="N243" s="232"/>
      <c r="O243" s="232"/>
      <c r="P243" s="232"/>
      <c r="Q243" s="232"/>
      <c r="R243" s="232"/>
      <c r="S243" s="232"/>
      <c r="T243" s="232"/>
      <c r="U243" s="232"/>
      <c r="V243" s="232"/>
      <c r="W243" s="232"/>
      <c r="X243" s="232"/>
      <c r="Y243" s="212"/>
      <c r="Z243" s="212"/>
      <c r="AA243" s="212"/>
      <c r="AB243" s="212"/>
      <c r="AC243" s="212"/>
      <c r="AD243" s="212"/>
      <c r="AE243" s="212"/>
      <c r="AF243" s="212"/>
      <c r="AG243" s="212" t="s">
        <v>129</v>
      </c>
      <c r="AH243" s="212">
        <v>0</v>
      </c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1" x14ac:dyDescent="0.25">
      <c r="A244" s="229"/>
      <c r="B244" s="230"/>
      <c r="C244" s="260" t="s">
        <v>407</v>
      </c>
      <c r="D244" s="234"/>
      <c r="E244" s="235">
        <v>2.5</v>
      </c>
      <c r="F244" s="232"/>
      <c r="G244" s="232"/>
      <c r="H244" s="232"/>
      <c r="I244" s="232"/>
      <c r="J244" s="232"/>
      <c r="K244" s="232"/>
      <c r="L244" s="232"/>
      <c r="M244" s="232"/>
      <c r="N244" s="232"/>
      <c r="O244" s="232"/>
      <c r="P244" s="232"/>
      <c r="Q244" s="232"/>
      <c r="R244" s="232"/>
      <c r="S244" s="232"/>
      <c r="T244" s="232"/>
      <c r="U244" s="232"/>
      <c r="V244" s="232"/>
      <c r="W244" s="232"/>
      <c r="X244" s="232"/>
      <c r="Y244" s="212"/>
      <c r="Z244" s="212"/>
      <c r="AA244" s="212"/>
      <c r="AB244" s="212"/>
      <c r="AC244" s="212"/>
      <c r="AD244" s="212"/>
      <c r="AE244" s="212"/>
      <c r="AF244" s="212"/>
      <c r="AG244" s="212" t="s">
        <v>129</v>
      </c>
      <c r="AH244" s="212">
        <v>0</v>
      </c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1" x14ac:dyDescent="0.25">
      <c r="A245" s="243">
        <v>76</v>
      </c>
      <c r="B245" s="244" t="s">
        <v>408</v>
      </c>
      <c r="C245" s="259" t="s">
        <v>409</v>
      </c>
      <c r="D245" s="245" t="s">
        <v>148</v>
      </c>
      <c r="E245" s="246">
        <v>389</v>
      </c>
      <c r="F245" s="247"/>
      <c r="G245" s="248">
        <f>ROUND(E245*F245,2)</f>
        <v>0</v>
      </c>
      <c r="H245" s="233"/>
      <c r="I245" s="232">
        <f>ROUND(E245*H245,2)</f>
        <v>0</v>
      </c>
      <c r="J245" s="233"/>
      <c r="K245" s="232">
        <f>ROUND(E245*J245,2)</f>
        <v>0</v>
      </c>
      <c r="L245" s="232">
        <v>21</v>
      </c>
      <c r="M245" s="232">
        <f>G245*(1+L245/100)</f>
        <v>0</v>
      </c>
      <c r="N245" s="232">
        <v>0.188</v>
      </c>
      <c r="O245" s="232">
        <f>ROUND(E245*N245,2)</f>
        <v>73.13</v>
      </c>
      <c r="P245" s="232">
        <v>0</v>
      </c>
      <c r="Q245" s="232">
        <f>ROUND(E245*P245,2)</f>
        <v>0</v>
      </c>
      <c r="R245" s="232"/>
      <c r="S245" s="232" t="s">
        <v>125</v>
      </c>
      <c r="T245" s="232" t="s">
        <v>125</v>
      </c>
      <c r="U245" s="232">
        <v>0.27200000000000002</v>
      </c>
      <c r="V245" s="232">
        <f>ROUND(E245*U245,2)</f>
        <v>105.81</v>
      </c>
      <c r="W245" s="232"/>
      <c r="X245" s="232" t="s">
        <v>126</v>
      </c>
      <c r="Y245" s="212"/>
      <c r="Z245" s="212"/>
      <c r="AA245" s="212"/>
      <c r="AB245" s="212"/>
      <c r="AC245" s="212"/>
      <c r="AD245" s="212"/>
      <c r="AE245" s="212"/>
      <c r="AF245" s="212"/>
      <c r="AG245" s="212" t="s">
        <v>127</v>
      </c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1" x14ac:dyDescent="0.25">
      <c r="A246" s="229"/>
      <c r="B246" s="230"/>
      <c r="C246" s="260" t="s">
        <v>410</v>
      </c>
      <c r="D246" s="234"/>
      <c r="E246" s="235"/>
      <c r="F246" s="232"/>
      <c r="G246" s="232"/>
      <c r="H246" s="232"/>
      <c r="I246" s="232"/>
      <c r="J246" s="232"/>
      <c r="K246" s="232"/>
      <c r="L246" s="232"/>
      <c r="M246" s="232"/>
      <c r="N246" s="232"/>
      <c r="O246" s="232"/>
      <c r="P246" s="232"/>
      <c r="Q246" s="232"/>
      <c r="R246" s="232"/>
      <c r="S246" s="232"/>
      <c r="T246" s="232"/>
      <c r="U246" s="232"/>
      <c r="V246" s="232"/>
      <c r="W246" s="232"/>
      <c r="X246" s="232"/>
      <c r="Y246" s="212"/>
      <c r="Z246" s="212"/>
      <c r="AA246" s="212"/>
      <c r="AB246" s="212"/>
      <c r="AC246" s="212"/>
      <c r="AD246" s="212"/>
      <c r="AE246" s="212"/>
      <c r="AF246" s="212"/>
      <c r="AG246" s="212" t="s">
        <v>129</v>
      </c>
      <c r="AH246" s="212">
        <v>0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1" x14ac:dyDescent="0.25">
      <c r="A247" s="229"/>
      <c r="B247" s="230"/>
      <c r="C247" s="260" t="s">
        <v>411</v>
      </c>
      <c r="D247" s="234"/>
      <c r="E247" s="235">
        <v>389</v>
      </c>
      <c r="F247" s="232"/>
      <c r="G247" s="232"/>
      <c r="H247" s="232"/>
      <c r="I247" s="232"/>
      <c r="J247" s="232"/>
      <c r="K247" s="232"/>
      <c r="L247" s="232"/>
      <c r="M247" s="232"/>
      <c r="N247" s="232"/>
      <c r="O247" s="232"/>
      <c r="P247" s="232"/>
      <c r="Q247" s="232"/>
      <c r="R247" s="232"/>
      <c r="S247" s="232"/>
      <c r="T247" s="232"/>
      <c r="U247" s="232"/>
      <c r="V247" s="232"/>
      <c r="W247" s="232"/>
      <c r="X247" s="232"/>
      <c r="Y247" s="212"/>
      <c r="Z247" s="212"/>
      <c r="AA247" s="212"/>
      <c r="AB247" s="212"/>
      <c r="AC247" s="212"/>
      <c r="AD247" s="212"/>
      <c r="AE247" s="212"/>
      <c r="AF247" s="212"/>
      <c r="AG247" s="212" t="s">
        <v>129</v>
      </c>
      <c r="AH247" s="212">
        <v>0</v>
      </c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1" x14ac:dyDescent="0.25">
      <c r="A248" s="243">
        <v>77</v>
      </c>
      <c r="B248" s="244" t="s">
        <v>412</v>
      </c>
      <c r="C248" s="259" t="s">
        <v>413</v>
      </c>
      <c r="D248" s="245" t="s">
        <v>133</v>
      </c>
      <c r="E248" s="246">
        <v>392.89</v>
      </c>
      <c r="F248" s="247"/>
      <c r="G248" s="248">
        <f>ROUND(E248*F248,2)</f>
        <v>0</v>
      </c>
      <c r="H248" s="233"/>
      <c r="I248" s="232">
        <f>ROUND(E248*H248,2)</f>
        <v>0</v>
      </c>
      <c r="J248" s="233"/>
      <c r="K248" s="232">
        <f>ROUND(E248*J248,2)</f>
        <v>0</v>
      </c>
      <c r="L248" s="232">
        <v>21</v>
      </c>
      <c r="M248" s="232">
        <f>G248*(1+L248/100)</f>
        <v>0</v>
      </c>
      <c r="N248" s="232">
        <v>0.06</v>
      </c>
      <c r="O248" s="232">
        <f>ROUND(E248*N248,2)</f>
        <v>23.57</v>
      </c>
      <c r="P248" s="232">
        <v>0</v>
      </c>
      <c r="Q248" s="232">
        <f>ROUND(E248*P248,2)</f>
        <v>0</v>
      </c>
      <c r="R248" s="232" t="s">
        <v>202</v>
      </c>
      <c r="S248" s="232" t="s">
        <v>125</v>
      </c>
      <c r="T248" s="232" t="s">
        <v>125</v>
      </c>
      <c r="U248" s="232">
        <v>0</v>
      </c>
      <c r="V248" s="232">
        <f>ROUND(E248*U248,2)</f>
        <v>0</v>
      </c>
      <c r="W248" s="232"/>
      <c r="X248" s="232" t="s">
        <v>203</v>
      </c>
      <c r="Y248" s="212"/>
      <c r="Z248" s="212"/>
      <c r="AA248" s="212"/>
      <c r="AB248" s="212"/>
      <c r="AC248" s="212"/>
      <c r="AD248" s="212"/>
      <c r="AE248" s="212"/>
      <c r="AF248" s="212"/>
      <c r="AG248" s="212" t="s">
        <v>204</v>
      </c>
      <c r="AH248" s="212"/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1" x14ac:dyDescent="0.25">
      <c r="A249" s="229"/>
      <c r="B249" s="230"/>
      <c r="C249" s="260" t="s">
        <v>414</v>
      </c>
      <c r="D249" s="234"/>
      <c r="E249" s="235"/>
      <c r="F249" s="232"/>
      <c r="G249" s="232"/>
      <c r="H249" s="232"/>
      <c r="I249" s="232"/>
      <c r="J249" s="232"/>
      <c r="K249" s="232"/>
      <c r="L249" s="232"/>
      <c r="M249" s="232"/>
      <c r="N249" s="232"/>
      <c r="O249" s="232"/>
      <c r="P249" s="232"/>
      <c r="Q249" s="232"/>
      <c r="R249" s="232"/>
      <c r="S249" s="232"/>
      <c r="T249" s="232"/>
      <c r="U249" s="232"/>
      <c r="V249" s="232"/>
      <c r="W249" s="232"/>
      <c r="X249" s="232"/>
      <c r="Y249" s="212"/>
      <c r="Z249" s="212"/>
      <c r="AA249" s="212"/>
      <c r="AB249" s="212"/>
      <c r="AC249" s="212"/>
      <c r="AD249" s="212"/>
      <c r="AE249" s="212"/>
      <c r="AF249" s="212"/>
      <c r="AG249" s="212" t="s">
        <v>129</v>
      </c>
      <c r="AH249" s="212">
        <v>0</v>
      </c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 x14ac:dyDescent="0.25">
      <c r="A250" s="229"/>
      <c r="B250" s="230"/>
      <c r="C250" s="260" t="s">
        <v>415</v>
      </c>
      <c r="D250" s="234"/>
      <c r="E250" s="235">
        <v>392.89</v>
      </c>
      <c r="F250" s="232"/>
      <c r="G250" s="232"/>
      <c r="H250" s="232"/>
      <c r="I250" s="232"/>
      <c r="J250" s="232"/>
      <c r="K250" s="232"/>
      <c r="L250" s="232"/>
      <c r="M250" s="232"/>
      <c r="N250" s="232"/>
      <c r="O250" s="232"/>
      <c r="P250" s="232"/>
      <c r="Q250" s="232"/>
      <c r="R250" s="232"/>
      <c r="S250" s="232"/>
      <c r="T250" s="232"/>
      <c r="U250" s="232"/>
      <c r="V250" s="232"/>
      <c r="W250" s="232"/>
      <c r="X250" s="232"/>
      <c r="Y250" s="212"/>
      <c r="Z250" s="212"/>
      <c r="AA250" s="212"/>
      <c r="AB250" s="212"/>
      <c r="AC250" s="212"/>
      <c r="AD250" s="212"/>
      <c r="AE250" s="212"/>
      <c r="AF250" s="212"/>
      <c r="AG250" s="212" t="s">
        <v>129</v>
      </c>
      <c r="AH250" s="212">
        <v>0</v>
      </c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1" x14ac:dyDescent="0.25">
      <c r="A251" s="243">
        <v>78</v>
      </c>
      <c r="B251" s="244" t="s">
        <v>416</v>
      </c>
      <c r="C251" s="259" t="s">
        <v>417</v>
      </c>
      <c r="D251" s="245" t="s">
        <v>155</v>
      </c>
      <c r="E251" s="246">
        <v>23.937999999999999</v>
      </c>
      <c r="F251" s="247"/>
      <c r="G251" s="248">
        <f>ROUND(E251*F251,2)</f>
        <v>0</v>
      </c>
      <c r="H251" s="233"/>
      <c r="I251" s="232">
        <f>ROUND(E251*H251,2)</f>
        <v>0</v>
      </c>
      <c r="J251" s="233"/>
      <c r="K251" s="232">
        <f>ROUND(E251*J251,2)</f>
        <v>0</v>
      </c>
      <c r="L251" s="232">
        <v>21</v>
      </c>
      <c r="M251" s="232">
        <f>G251*(1+L251/100)</f>
        <v>0</v>
      </c>
      <c r="N251" s="232">
        <v>2.5249999999999999</v>
      </c>
      <c r="O251" s="232">
        <f>ROUND(E251*N251,2)</f>
        <v>60.44</v>
      </c>
      <c r="P251" s="232">
        <v>0</v>
      </c>
      <c r="Q251" s="232">
        <f>ROUND(E251*P251,2)</f>
        <v>0</v>
      </c>
      <c r="R251" s="232"/>
      <c r="S251" s="232" t="s">
        <v>125</v>
      </c>
      <c r="T251" s="232" t="s">
        <v>125</v>
      </c>
      <c r="U251" s="232">
        <v>1.4419999999999999</v>
      </c>
      <c r="V251" s="232">
        <f>ROUND(E251*U251,2)</f>
        <v>34.520000000000003</v>
      </c>
      <c r="W251" s="232"/>
      <c r="X251" s="232" t="s">
        <v>126</v>
      </c>
      <c r="Y251" s="212"/>
      <c r="Z251" s="212"/>
      <c r="AA251" s="212"/>
      <c r="AB251" s="212"/>
      <c r="AC251" s="212"/>
      <c r="AD251" s="212"/>
      <c r="AE251" s="212"/>
      <c r="AF251" s="212"/>
      <c r="AG251" s="212" t="s">
        <v>127</v>
      </c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 x14ac:dyDescent="0.25">
      <c r="A252" s="229"/>
      <c r="B252" s="230"/>
      <c r="C252" s="260" t="s">
        <v>418</v>
      </c>
      <c r="D252" s="234"/>
      <c r="E252" s="235"/>
      <c r="F252" s="232"/>
      <c r="G252" s="232"/>
      <c r="H252" s="232"/>
      <c r="I252" s="232"/>
      <c r="J252" s="232"/>
      <c r="K252" s="232"/>
      <c r="L252" s="232"/>
      <c r="M252" s="232"/>
      <c r="N252" s="232"/>
      <c r="O252" s="232"/>
      <c r="P252" s="232"/>
      <c r="Q252" s="232"/>
      <c r="R252" s="232"/>
      <c r="S252" s="232"/>
      <c r="T252" s="232"/>
      <c r="U252" s="232"/>
      <c r="V252" s="232"/>
      <c r="W252" s="232"/>
      <c r="X252" s="232"/>
      <c r="Y252" s="212"/>
      <c r="Z252" s="212"/>
      <c r="AA252" s="212"/>
      <c r="AB252" s="212"/>
      <c r="AC252" s="212"/>
      <c r="AD252" s="212"/>
      <c r="AE252" s="212"/>
      <c r="AF252" s="212"/>
      <c r="AG252" s="212" t="s">
        <v>129</v>
      </c>
      <c r="AH252" s="212">
        <v>0</v>
      </c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 x14ac:dyDescent="0.25">
      <c r="A253" s="229"/>
      <c r="B253" s="230"/>
      <c r="C253" s="260" t="s">
        <v>419</v>
      </c>
      <c r="D253" s="234"/>
      <c r="E253" s="235">
        <v>23.937999999999999</v>
      </c>
      <c r="F253" s="232"/>
      <c r="G253" s="232"/>
      <c r="H253" s="232"/>
      <c r="I253" s="232"/>
      <c r="J253" s="232"/>
      <c r="K253" s="232"/>
      <c r="L253" s="232"/>
      <c r="M253" s="232"/>
      <c r="N253" s="232"/>
      <c r="O253" s="232"/>
      <c r="P253" s="232"/>
      <c r="Q253" s="232"/>
      <c r="R253" s="232"/>
      <c r="S253" s="232"/>
      <c r="T253" s="232"/>
      <c r="U253" s="232"/>
      <c r="V253" s="232"/>
      <c r="W253" s="232"/>
      <c r="X253" s="232"/>
      <c r="Y253" s="212"/>
      <c r="Z253" s="212"/>
      <c r="AA253" s="212"/>
      <c r="AB253" s="212"/>
      <c r="AC253" s="212"/>
      <c r="AD253" s="212"/>
      <c r="AE253" s="212"/>
      <c r="AF253" s="212"/>
      <c r="AG253" s="212" t="s">
        <v>129</v>
      </c>
      <c r="AH253" s="212">
        <v>0</v>
      </c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1" x14ac:dyDescent="0.25">
      <c r="A254" s="243">
        <v>79</v>
      </c>
      <c r="B254" s="244" t="s">
        <v>420</v>
      </c>
      <c r="C254" s="259" t="s">
        <v>421</v>
      </c>
      <c r="D254" s="245" t="s">
        <v>124</v>
      </c>
      <c r="E254" s="246">
        <v>1195.48</v>
      </c>
      <c r="F254" s="247"/>
      <c r="G254" s="248">
        <f>ROUND(E254*F254,2)</f>
        <v>0</v>
      </c>
      <c r="H254" s="233"/>
      <c r="I254" s="232">
        <f>ROUND(E254*H254,2)</f>
        <v>0</v>
      </c>
      <c r="J254" s="233"/>
      <c r="K254" s="232">
        <f>ROUND(E254*J254,2)</f>
        <v>0</v>
      </c>
      <c r="L254" s="232">
        <v>21</v>
      </c>
      <c r="M254" s="232">
        <f>G254*(1+L254/100)</f>
        <v>0</v>
      </c>
      <c r="N254" s="232">
        <v>0</v>
      </c>
      <c r="O254" s="232">
        <f>ROUND(E254*N254,2)</f>
        <v>0</v>
      </c>
      <c r="P254" s="232">
        <v>0</v>
      </c>
      <c r="Q254" s="232">
        <f>ROUND(E254*P254,2)</f>
        <v>0</v>
      </c>
      <c r="R254" s="232"/>
      <c r="S254" s="232" t="s">
        <v>125</v>
      </c>
      <c r="T254" s="232" t="s">
        <v>125</v>
      </c>
      <c r="U254" s="232">
        <v>9.0999999999999998E-2</v>
      </c>
      <c r="V254" s="232">
        <f>ROUND(E254*U254,2)</f>
        <v>108.79</v>
      </c>
      <c r="W254" s="232"/>
      <c r="X254" s="232" t="s">
        <v>126</v>
      </c>
      <c r="Y254" s="212"/>
      <c r="Z254" s="212"/>
      <c r="AA254" s="212"/>
      <c r="AB254" s="212"/>
      <c r="AC254" s="212"/>
      <c r="AD254" s="212"/>
      <c r="AE254" s="212"/>
      <c r="AF254" s="212"/>
      <c r="AG254" s="212" t="s">
        <v>127</v>
      </c>
      <c r="AH254" s="212"/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1" x14ac:dyDescent="0.25">
      <c r="A255" s="229"/>
      <c r="B255" s="230"/>
      <c r="C255" s="260" t="s">
        <v>422</v>
      </c>
      <c r="D255" s="234"/>
      <c r="E255" s="235"/>
      <c r="F255" s="232"/>
      <c r="G255" s="232"/>
      <c r="H255" s="232"/>
      <c r="I255" s="232"/>
      <c r="J255" s="232"/>
      <c r="K255" s="232"/>
      <c r="L255" s="232"/>
      <c r="M255" s="232"/>
      <c r="N255" s="232"/>
      <c r="O255" s="232"/>
      <c r="P255" s="232"/>
      <c r="Q255" s="232"/>
      <c r="R255" s="232"/>
      <c r="S255" s="232"/>
      <c r="T255" s="232"/>
      <c r="U255" s="232"/>
      <c r="V255" s="232"/>
      <c r="W255" s="232"/>
      <c r="X255" s="232"/>
      <c r="Y255" s="212"/>
      <c r="Z255" s="212"/>
      <c r="AA255" s="212"/>
      <c r="AB255" s="212"/>
      <c r="AC255" s="212"/>
      <c r="AD255" s="212"/>
      <c r="AE255" s="212"/>
      <c r="AF255" s="212"/>
      <c r="AG255" s="212" t="s">
        <v>129</v>
      </c>
      <c r="AH255" s="212">
        <v>0</v>
      </c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1" x14ac:dyDescent="0.25">
      <c r="A256" s="229"/>
      <c r="B256" s="230"/>
      <c r="C256" s="260" t="s">
        <v>423</v>
      </c>
      <c r="D256" s="234"/>
      <c r="E256" s="235">
        <v>1195.48</v>
      </c>
      <c r="F256" s="232"/>
      <c r="G256" s="232"/>
      <c r="H256" s="232"/>
      <c r="I256" s="232"/>
      <c r="J256" s="232"/>
      <c r="K256" s="232"/>
      <c r="L256" s="232"/>
      <c r="M256" s="232"/>
      <c r="N256" s="232"/>
      <c r="O256" s="232"/>
      <c r="P256" s="232"/>
      <c r="Q256" s="232"/>
      <c r="R256" s="232"/>
      <c r="S256" s="232"/>
      <c r="T256" s="232"/>
      <c r="U256" s="232"/>
      <c r="V256" s="232"/>
      <c r="W256" s="232"/>
      <c r="X256" s="232"/>
      <c r="Y256" s="212"/>
      <c r="Z256" s="212"/>
      <c r="AA256" s="212"/>
      <c r="AB256" s="212"/>
      <c r="AC256" s="212"/>
      <c r="AD256" s="212"/>
      <c r="AE256" s="212"/>
      <c r="AF256" s="212"/>
      <c r="AG256" s="212" t="s">
        <v>129</v>
      </c>
      <c r="AH256" s="212">
        <v>0</v>
      </c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1" x14ac:dyDescent="0.25">
      <c r="A257" s="243">
        <v>80</v>
      </c>
      <c r="B257" s="244" t="s">
        <v>424</v>
      </c>
      <c r="C257" s="259" t="s">
        <v>425</v>
      </c>
      <c r="D257" s="245" t="s">
        <v>124</v>
      </c>
      <c r="E257" s="246">
        <v>1315.028</v>
      </c>
      <c r="F257" s="247"/>
      <c r="G257" s="248">
        <f>ROUND(E257*F257,2)</f>
        <v>0</v>
      </c>
      <c r="H257" s="233"/>
      <c r="I257" s="232">
        <f>ROUND(E257*H257,2)</f>
        <v>0</v>
      </c>
      <c r="J257" s="233"/>
      <c r="K257" s="232">
        <f>ROUND(E257*J257,2)</f>
        <v>0</v>
      </c>
      <c r="L257" s="232">
        <v>21</v>
      </c>
      <c r="M257" s="232">
        <f>G257*(1+L257/100)</f>
        <v>0</v>
      </c>
      <c r="N257" s="232">
        <v>5.0000000000000001E-4</v>
      </c>
      <c r="O257" s="232">
        <f>ROUND(E257*N257,2)</f>
        <v>0.66</v>
      </c>
      <c r="P257" s="232">
        <v>0</v>
      </c>
      <c r="Q257" s="232">
        <f>ROUND(E257*P257,2)</f>
        <v>0</v>
      </c>
      <c r="R257" s="232" t="s">
        <v>202</v>
      </c>
      <c r="S257" s="232" t="s">
        <v>125</v>
      </c>
      <c r="T257" s="232" t="s">
        <v>125</v>
      </c>
      <c r="U257" s="232">
        <v>0</v>
      </c>
      <c r="V257" s="232">
        <f>ROUND(E257*U257,2)</f>
        <v>0</v>
      </c>
      <c r="W257" s="232"/>
      <c r="X257" s="232" t="s">
        <v>203</v>
      </c>
      <c r="Y257" s="212"/>
      <c r="Z257" s="212"/>
      <c r="AA257" s="212"/>
      <c r="AB257" s="212"/>
      <c r="AC257" s="212"/>
      <c r="AD257" s="212"/>
      <c r="AE257" s="212"/>
      <c r="AF257" s="212"/>
      <c r="AG257" s="212" t="s">
        <v>230</v>
      </c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1" x14ac:dyDescent="0.25">
      <c r="A258" s="229"/>
      <c r="B258" s="230"/>
      <c r="C258" s="260" t="s">
        <v>426</v>
      </c>
      <c r="D258" s="234"/>
      <c r="E258" s="235">
        <v>1315.028</v>
      </c>
      <c r="F258" s="232"/>
      <c r="G258" s="232"/>
      <c r="H258" s="232"/>
      <c r="I258" s="232"/>
      <c r="J258" s="232"/>
      <c r="K258" s="232"/>
      <c r="L258" s="232"/>
      <c r="M258" s="232"/>
      <c r="N258" s="232"/>
      <c r="O258" s="232"/>
      <c r="P258" s="232"/>
      <c r="Q258" s="232"/>
      <c r="R258" s="232"/>
      <c r="S258" s="232"/>
      <c r="T258" s="232"/>
      <c r="U258" s="232"/>
      <c r="V258" s="232"/>
      <c r="W258" s="232"/>
      <c r="X258" s="232"/>
      <c r="Y258" s="212"/>
      <c r="Z258" s="212"/>
      <c r="AA258" s="212"/>
      <c r="AB258" s="212"/>
      <c r="AC258" s="212"/>
      <c r="AD258" s="212"/>
      <c r="AE258" s="212"/>
      <c r="AF258" s="212"/>
      <c r="AG258" s="212" t="s">
        <v>129</v>
      </c>
      <c r="AH258" s="212">
        <v>5</v>
      </c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1" x14ac:dyDescent="0.25">
      <c r="A259" s="243">
        <v>81</v>
      </c>
      <c r="B259" s="244" t="s">
        <v>427</v>
      </c>
      <c r="C259" s="259" t="s">
        <v>428</v>
      </c>
      <c r="D259" s="245" t="s">
        <v>148</v>
      </c>
      <c r="E259" s="246">
        <v>19</v>
      </c>
      <c r="F259" s="247"/>
      <c r="G259" s="248">
        <f>ROUND(E259*F259,2)</f>
        <v>0</v>
      </c>
      <c r="H259" s="233"/>
      <c r="I259" s="232">
        <f>ROUND(E259*H259,2)</f>
        <v>0</v>
      </c>
      <c r="J259" s="233"/>
      <c r="K259" s="232">
        <f>ROUND(E259*J259,2)</f>
        <v>0</v>
      </c>
      <c r="L259" s="232">
        <v>21</v>
      </c>
      <c r="M259" s="232">
        <f>G259*(1+L259/100)</f>
        <v>0</v>
      </c>
      <c r="N259" s="232">
        <v>0</v>
      </c>
      <c r="O259" s="232">
        <f>ROUND(E259*N259,2)</f>
        <v>0</v>
      </c>
      <c r="P259" s="232">
        <v>0</v>
      </c>
      <c r="Q259" s="232">
        <f>ROUND(E259*P259,2)</f>
        <v>0</v>
      </c>
      <c r="R259" s="232"/>
      <c r="S259" s="232" t="s">
        <v>125</v>
      </c>
      <c r="T259" s="232" t="s">
        <v>125</v>
      </c>
      <c r="U259" s="232">
        <v>3.6999999999999998E-2</v>
      </c>
      <c r="V259" s="232">
        <f>ROUND(E259*U259,2)</f>
        <v>0.7</v>
      </c>
      <c r="W259" s="232"/>
      <c r="X259" s="232" t="s">
        <v>126</v>
      </c>
      <c r="Y259" s="212"/>
      <c r="Z259" s="212"/>
      <c r="AA259" s="212"/>
      <c r="AB259" s="212"/>
      <c r="AC259" s="212"/>
      <c r="AD259" s="212"/>
      <c r="AE259" s="212"/>
      <c r="AF259" s="212"/>
      <c r="AG259" s="212" t="s">
        <v>127</v>
      </c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1" x14ac:dyDescent="0.25">
      <c r="A260" s="229"/>
      <c r="B260" s="230"/>
      <c r="C260" s="260" t="s">
        <v>429</v>
      </c>
      <c r="D260" s="234"/>
      <c r="E260" s="235"/>
      <c r="F260" s="232"/>
      <c r="G260" s="232"/>
      <c r="H260" s="232"/>
      <c r="I260" s="232"/>
      <c r="J260" s="232"/>
      <c r="K260" s="232"/>
      <c r="L260" s="232"/>
      <c r="M260" s="232"/>
      <c r="N260" s="232"/>
      <c r="O260" s="232"/>
      <c r="P260" s="232"/>
      <c r="Q260" s="232"/>
      <c r="R260" s="232"/>
      <c r="S260" s="232"/>
      <c r="T260" s="232"/>
      <c r="U260" s="232"/>
      <c r="V260" s="232"/>
      <c r="W260" s="232"/>
      <c r="X260" s="232"/>
      <c r="Y260" s="212"/>
      <c r="Z260" s="212"/>
      <c r="AA260" s="212"/>
      <c r="AB260" s="212"/>
      <c r="AC260" s="212"/>
      <c r="AD260" s="212"/>
      <c r="AE260" s="212"/>
      <c r="AF260" s="212"/>
      <c r="AG260" s="212" t="s">
        <v>129</v>
      </c>
      <c r="AH260" s="212">
        <v>0</v>
      </c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1" x14ac:dyDescent="0.25">
      <c r="A261" s="229"/>
      <c r="B261" s="230"/>
      <c r="C261" s="260" t="s">
        <v>430</v>
      </c>
      <c r="D261" s="234"/>
      <c r="E261" s="235">
        <v>19</v>
      </c>
      <c r="F261" s="232"/>
      <c r="G261" s="232"/>
      <c r="H261" s="232"/>
      <c r="I261" s="232"/>
      <c r="J261" s="232"/>
      <c r="K261" s="232"/>
      <c r="L261" s="232"/>
      <c r="M261" s="232"/>
      <c r="N261" s="232"/>
      <c r="O261" s="232"/>
      <c r="P261" s="232"/>
      <c r="Q261" s="232"/>
      <c r="R261" s="232"/>
      <c r="S261" s="232"/>
      <c r="T261" s="232"/>
      <c r="U261" s="232"/>
      <c r="V261" s="232"/>
      <c r="W261" s="232"/>
      <c r="X261" s="232"/>
      <c r="Y261" s="212"/>
      <c r="Z261" s="212"/>
      <c r="AA261" s="212"/>
      <c r="AB261" s="212"/>
      <c r="AC261" s="212"/>
      <c r="AD261" s="212"/>
      <c r="AE261" s="212"/>
      <c r="AF261" s="212"/>
      <c r="AG261" s="212" t="s">
        <v>129</v>
      </c>
      <c r="AH261" s="212">
        <v>0</v>
      </c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1" x14ac:dyDescent="0.25">
      <c r="A262" s="243">
        <v>82</v>
      </c>
      <c r="B262" s="244" t="s">
        <v>431</v>
      </c>
      <c r="C262" s="259" t="s">
        <v>432</v>
      </c>
      <c r="D262" s="245" t="s">
        <v>148</v>
      </c>
      <c r="E262" s="246">
        <v>19</v>
      </c>
      <c r="F262" s="247"/>
      <c r="G262" s="248">
        <f>ROUND(E262*F262,2)</f>
        <v>0</v>
      </c>
      <c r="H262" s="233"/>
      <c r="I262" s="232">
        <f>ROUND(E262*H262,2)</f>
        <v>0</v>
      </c>
      <c r="J262" s="233"/>
      <c r="K262" s="232">
        <f>ROUND(E262*J262,2)</f>
        <v>0</v>
      </c>
      <c r="L262" s="232">
        <v>21</v>
      </c>
      <c r="M262" s="232">
        <f>G262*(1+L262/100)</f>
        <v>0</v>
      </c>
      <c r="N262" s="232">
        <v>1.5E-3</v>
      </c>
      <c r="O262" s="232">
        <f>ROUND(E262*N262,2)</f>
        <v>0.03</v>
      </c>
      <c r="P262" s="232">
        <v>0</v>
      </c>
      <c r="Q262" s="232">
        <f>ROUND(E262*P262,2)</f>
        <v>0</v>
      </c>
      <c r="R262" s="232"/>
      <c r="S262" s="232" t="s">
        <v>125</v>
      </c>
      <c r="T262" s="232" t="s">
        <v>125</v>
      </c>
      <c r="U262" s="232">
        <v>8.7999999999999995E-2</v>
      </c>
      <c r="V262" s="232">
        <f>ROUND(E262*U262,2)</f>
        <v>1.67</v>
      </c>
      <c r="W262" s="232"/>
      <c r="X262" s="232" t="s">
        <v>126</v>
      </c>
      <c r="Y262" s="212"/>
      <c r="Z262" s="212"/>
      <c r="AA262" s="212"/>
      <c r="AB262" s="212"/>
      <c r="AC262" s="212"/>
      <c r="AD262" s="212"/>
      <c r="AE262" s="212"/>
      <c r="AF262" s="212"/>
      <c r="AG262" s="212" t="s">
        <v>127</v>
      </c>
      <c r="AH262" s="212"/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1" x14ac:dyDescent="0.25">
      <c r="A263" s="229"/>
      <c r="B263" s="230"/>
      <c r="C263" s="260" t="s">
        <v>433</v>
      </c>
      <c r="D263" s="234"/>
      <c r="E263" s="235"/>
      <c r="F263" s="232"/>
      <c r="G263" s="232"/>
      <c r="H263" s="232"/>
      <c r="I263" s="232"/>
      <c r="J263" s="232"/>
      <c r="K263" s="232"/>
      <c r="L263" s="232"/>
      <c r="M263" s="232"/>
      <c r="N263" s="232"/>
      <c r="O263" s="232"/>
      <c r="P263" s="232"/>
      <c r="Q263" s="232"/>
      <c r="R263" s="232"/>
      <c r="S263" s="232"/>
      <c r="T263" s="232"/>
      <c r="U263" s="232"/>
      <c r="V263" s="232"/>
      <c r="W263" s="232"/>
      <c r="X263" s="232"/>
      <c r="Y263" s="212"/>
      <c r="Z263" s="212"/>
      <c r="AA263" s="212"/>
      <c r="AB263" s="212"/>
      <c r="AC263" s="212"/>
      <c r="AD263" s="212"/>
      <c r="AE263" s="212"/>
      <c r="AF263" s="212"/>
      <c r="AG263" s="212" t="s">
        <v>129</v>
      </c>
      <c r="AH263" s="212">
        <v>0</v>
      </c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1" x14ac:dyDescent="0.25">
      <c r="A264" s="229"/>
      <c r="B264" s="230"/>
      <c r="C264" s="260" t="s">
        <v>430</v>
      </c>
      <c r="D264" s="234"/>
      <c r="E264" s="235">
        <v>19</v>
      </c>
      <c r="F264" s="232"/>
      <c r="G264" s="232"/>
      <c r="H264" s="232"/>
      <c r="I264" s="232"/>
      <c r="J264" s="232"/>
      <c r="K264" s="232"/>
      <c r="L264" s="232"/>
      <c r="M264" s="232"/>
      <c r="N264" s="232"/>
      <c r="O264" s="232"/>
      <c r="P264" s="232"/>
      <c r="Q264" s="232"/>
      <c r="R264" s="232"/>
      <c r="S264" s="232"/>
      <c r="T264" s="232"/>
      <c r="U264" s="232"/>
      <c r="V264" s="232"/>
      <c r="W264" s="232"/>
      <c r="X264" s="232"/>
      <c r="Y264" s="212"/>
      <c r="Z264" s="212"/>
      <c r="AA264" s="212"/>
      <c r="AB264" s="212"/>
      <c r="AC264" s="212"/>
      <c r="AD264" s="212"/>
      <c r="AE264" s="212"/>
      <c r="AF264" s="212"/>
      <c r="AG264" s="212" t="s">
        <v>129</v>
      </c>
      <c r="AH264" s="212">
        <v>0</v>
      </c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ht="30" outlineLevel="1" x14ac:dyDescent="0.25">
      <c r="A265" s="249">
        <v>83</v>
      </c>
      <c r="B265" s="250" t="s">
        <v>434</v>
      </c>
      <c r="C265" s="261" t="s">
        <v>435</v>
      </c>
      <c r="D265" s="251" t="s">
        <v>148</v>
      </c>
      <c r="E265" s="252">
        <v>8</v>
      </c>
      <c r="F265" s="253"/>
      <c r="G265" s="254">
        <f>ROUND(E265*F265,2)</f>
        <v>0</v>
      </c>
      <c r="H265" s="233"/>
      <c r="I265" s="232">
        <f>ROUND(E265*H265,2)</f>
        <v>0</v>
      </c>
      <c r="J265" s="233"/>
      <c r="K265" s="232">
        <f>ROUND(E265*J265,2)</f>
        <v>0</v>
      </c>
      <c r="L265" s="232">
        <v>21</v>
      </c>
      <c r="M265" s="232">
        <f>G265*(1+L265/100)</f>
        <v>0</v>
      </c>
      <c r="N265" s="232">
        <v>0.1</v>
      </c>
      <c r="O265" s="232">
        <f>ROUND(E265*N265,2)</f>
        <v>0.8</v>
      </c>
      <c r="P265" s="232">
        <v>0</v>
      </c>
      <c r="Q265" s="232">
        <f>ROUND(E265*P265,2)</f>
        <v>0</v>
      </c>
      <c r="R265" s="232"/>
      <c r="S265" s="232" t="s">
        <v>436</v>
      </c>
      <c r="T265" s="232" t="s">
        <v>437</v>
      </c>
      <c r="U265" s="232">
        <v>0</v>
      </c>
      <c r="V265" s="232">
        <f>ROUND(E265*U265,2)</f>
        <v>0</v>
      </c>
      <c r="W265" s="232"/>
      <c r="X265" s="232" t="s">
        <v>126</v>
      </c>
      <c r="Y265" s="212"/>
      <c r="Z265" s="212"/>
      <c r="AA265" s="212"/>
      <c r="AB265" s="212"/>
      <c r="AC265" s="212"/>
      <c r="AD265" s="212"/>
      <c r="AE265" s="212"/>
      <c r="AF265" s="212"/>
      <c r="AG265" s="212" t="s">
        <v>127</v>
      </c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ht="30" outlineLevel="1" x14ac:dyDescent="0.25">
      <c r="A266" s="249">
        <v>84</v>
      </c>
      <c r="B266" s="250" t="s">
        <v>438</v>
      </c>
      <c r="C266" s="261" t="s">
        <v>439</v>
      </c>
      <c r="D266" s="251" t="s">
        <v>148</v>
      </c>
      <c r="E266" s="252">
        <v>16</v>
      </c>
      <c r="F266" s="253"/>
      <c r="G266" s="254">
        <f>ROUND(E266*F266,2)</f>
        <v>0</v>
      </c>
      <c r="H266" s="233"/>
      <c r="I266" s="232">
        <f>ROUND(E266*H266,2)</f>
        <v>0</v>
      </c>
      <c r="J266" s="233"/>
      <c r="K266" s="232">
        <f>ROUND(E266*J266,2)</f>
        <v>0</v>
      </c>
      <c r="L266" s="232">
        <v>21</v>
      </c>
      <c r="M266" s="232">
        <f>G266*(1+L266/100)</f>
        <v>0</v>
      </c>
      <c r="N266" s="232">
        <v>0.1</v>
      </c>
      <c r="O266" s="232">
        <f>ROUND(E266*N266,2)</f>
        <v>1.6</v>
      </c>
      <c r="P266" s="232">
        <v>0</v>
      </c>
      <c r="Q266" s="232">
        <f>ROUND(E266*P266,2)</f>
        <v>0</v>
      </c>
      <c r="R266" s="232"/>
      <c r="S266" s="232" t="s">
        <v>436</v>
      </c>
      <c r="T266" s="232" t="s">
        <v>437</v>
      </c>
      <c r="U266" s="232">
        <v>0</v>
      </c>
      <c r="V266" s="232">
        <f>ROUND(E266*U266,2)</f>
        <v>0</v>
      </c>
      <c r="W266" s="232"/>
      <c r="X266" s="232" t="s">
        <v>126</v>
      </c>
      <c r="Y266" s="212"/>
      <c r="Z266" s="212"/>
      <c r="AA266" s="212"/>
      <c r="AB266" s="212"/>
      <c r="AC266" s="212"/>
      <c r="AD266" s="212"/>
      <c r="AE266" s="212"/>
      <c r="AF266" s="212"/>
      <c r="AG266" s="212" t="s">
        <v>127</v>
      </c>
      <c r="AH266" s="212"/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1" x14ac:dyDescent="0.25">
      <c r="A267" s="249">
        <v>85</v>
      </c>
      <c r="B267" s="250" t="s">
        <v>440</v>
      </c>
      <c r="C267" s="261" t="s">
        <v>441</v>
      </c>
      <c r="D267" s="251" t="s">
        <v>133</v>
      </c>
      <c r="E267" s="252">
        <v>4</v>
      </c>
      <c r="F267" s="253"/>
      <c r="G267" s="254">
        <f>ROUND(E267*F267,2)</f>
        <v>0</v>
      </c>
      <c r="H267" s="233"/>
      <c r="I267" s="232">
        <f>ROUND(E267*H267,2)</f>
        <v>0</v>
      </c>
      <c r="J267" s="233"/>
      <c r="K267" s="232">
        <f>ROUND(E267*J267,2)</f>
        <v>0</v>
      </c>
      <c r="L267" s="232">
        <v>21</v>
      </c>
      <c r="M267" s="232">
        <f>G267*(1+L267/100)</f>
        <v>0</v>
      </c>
      <c r="N267" s="232">
        <v>0.1125</v>
      </c>
      <c r="O267" s="232">
        <f>ROUND(E267*N267,2)</f>
        <v>0.45</v>
      </c>
      <c r="P267" s="232">
        <v>0</v>
      </c>
      <c r="Q267" s="232">
        <f>ROUND(E267*P267,2)</f>
        <v>0</v>
      </c>
      <c r="R267" s="232"/>
      <c r="S267" s="232" t="s">
        <v>125</v>
      </c>
      <c r="T267" s="232" t="s">
        <v>125</v>
      </c>
      <c r="U267" s="232">
        <v>0.91800000000000004</v>
      </c>
      <c r="V267" s="232">
        <f>ROUND(E267*U267,2)</f>
        <v>3.67</v>
      </c>
      <c r="W267" s="232"/>
      <c r="X267" s="232" t="s">
        <v>126</v>
      </c>
      <c r="Y267" s="212"/>
      <c r="Z267" s="212"/>
      <c r="AA267" s="212"/>
      <c r="AB267" s="212"/>
      <c r="AC267" s="212"/>
      <c r="AD267" s="212"/>
      <c r="AE267" s="212"/>
      <c r="AF267" s="212"/>
      <c r="AG267" s="212" t="s">
        <v>227</v>
      </c>
      <c r="AH267" s="212"/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1" x14ac:dyDescent="0.25">
      <c r="A268" s="249">
        <v>86</v>
      </c>
      <c r="B268" s="250" t="s">
        <v>442</v>
      </c>
      <c r="C268" s="261" t="s">
        <v>443</v>
      </c>
      <c r="D268" s="251" t="s">
        <v>133</v>
      </c>
      <c r="E268" s="252">
        <v>4</v>
      </c>
      <c r="F268" s="253"/>
      <c r="G268" s="254">
        <f>ROUND(E268*F268,2)</f>
        <v>0</v>
      </c>
      <c r="H268" s="233"/>
      <c r="I268" s="232">
        <f>ROUND(E268*H268,2)</f>
        <v>0</v>
      </c>
      <c r="J268" s="233"/>
      <c r="K268" s="232">
        <f>ROUND(E268*J268,2)</f>
        <v>0</v>
      </c>
      <c r="L268" s="232">
        <v>21</v>
      </c>
      <c r="M268" s="232">
        <f>G268*(1+L268/100)</f>
        <v>0</v>
      </c>
      <c r="N268" s="232">
        <v>0</v>
      </c>
      <c r="O268" s="232">
        <f>ROUND(E268*N268,2)</f>
        <v>0</v>
      </c>
      <c r="P268" s="232">
        <v>0</v>
      </c>
      <c r="Q268" s="232">
        <f>ROUND(E268*P268,2)</f>
        <v>0</v>
      </c>
      <c r="R268" s="232"/>
      <c r="S268" s="232" t="s">
        <v>125</v>
      </c>
      <c r="T268" s="232" t="s">
        <v>125</v>
      </c>
      <c r="U268" s="232">
        <v>0.2</v>
      </c>
      <c r="V268" s="232">
        <f>ROUND(E268*U268,2)</f>
        <v>0.8</v>
      </c>
      <c r="W268" s="232"/>
      <c r="X268" s="232" t="s">
        <v>126</v>
      </c>
      <c r="Y268" s="212"/>
      <c r="Z268" s="212"/>
      <c r="AA268" s="212"/>
      <c r="AB268" s="212"/>
      <c r="AC268" s="212"/>
      <c r="AD268" s="212"/>
      <c r="AE268" s="212"/>
      <c r="AF268" s="212"/>
      <c r="AG268" s="212" t="s">
        <v>227</v>
      </c>
      <c r="AH268" s="212"/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1" x14ac:dyDescent="0.25">
      <c r="A269" s="249">
        <v>87</v>
      </c>
      <c r="B269" s="250" t="s">
        <v>444</v>
      </c>
      <c r="C269" s="261" t="s">
        <v>445</v>
      </c>
      <c r="D269" s="251" t="s">
        <v>133</v>
      </c>
      <c r="E269" s="252">
        <v>3</v>
      </c>
      <c r="F269" s="253"/>
      <c r="G269" s="254">
        <f>ROUND(E269*F269,2)</f>
        <v>0</v>
      </c>
      <c r="H269" s="233"/>
      <c r="I269" s="232">
        <f>ROUND(E269*H269,2)</f>
        <v>0</v>
      </c>
      <c r="J269" s="233"/>
      <c r="K269" s="232">
        <f>ROUND(E269*J269,2)</f>
        <v>0</v>
      </c>
      <c r="L269" s="232">
        <v>21</v>
      </c>
      <c r="M269" s="232">
        <f>G269*(1+L269/100)</f>
        <v>0</v>
      </c>
      <c r="N269" s="232">
        <v>5.1000000000000004E-3</v>
      </c>
      <c r="O269" s="232">
        <f>ROUND(E269*N269,2)</f>
        <v>0.02</v>
      </c>
      <c r="P269" s="232">
        <v>0</v>
      </c>
      <c r="Q269" s="232">
        <f>ROUND(E269*P269,2)</f>
        <v>0</v>
      </c>
      <c r="R269" s="232" t="s">
        <v>202</v>
      </c>
      <c r="S269" s="232" t="s">
        <v>125</v>
      </c>
      <c r="T269" s="232" t="s">
        <v>125</v>
      </c>
      <c r="U269" s="232">
        <v>0</v>
      </c>
      <c r="V269" s="232">
        <f>ROUND(E269*U269,2)</f>
        <v>0</v>
      </c>
      <c r="W269" s="232"/>
      <c r="X269" s="232" t="s">
        <v>203</v>
      </c>
      <c r="Y269" s="212"/>
      <c r="Z269" s="212"/>
      <c r="AA269" s="212"/>
      <c r="AB269" s="212"/>
      <c r="AC269" s="212"/>
      <c r="AD269" s="212"/>
      <c r="AE269" s="212"/>
      <c r="AF269" s="212"/>
      <c r="AG269" s="212" t="s">
        <v>230</v>
      </c>
      <c r="AH269" s="212"/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1" x14ac:dyDescent="0.25">
      <c r="A270" s="249">
        <v>88</v>
      </c>
      <c r="B270" s="250" t="s">
        <v>446</v>
      </c>
      <c r="C270" s="261" t="s">
        <v>447</v>
      </c>
      <c r="D270" s="251" t="s">
        <v>133</v>
      </c>
      <c r="E270" s="252">
        <v>1</v>
      </c>
      <c r="F270" s="253"/>
      <c r="G270" s="254">
        <f>ROUND(E270*F270,2)</f>
        <v>0</v>
      </c>
      <c r="H270" s="233"/>
      <c r="I270" s="232">
        <f>ROUND(E270*H270,2)</f>
        <v>0</v>
      </c>
      <c r="J270" s="233"/>
      <c r="K270" s="232">
        <f>ROUND(E270*J270,2)</f>
        <v>0</v>
      </c>
      <c r="L270" s="232">
        <v>21</v>
      </c>
      <c r="M270" s="232">
        <f>G270*(1+L270/100)</f>
        <v>0</v>
      </c>
      <c r="N270" s="232">
        <v>5.1000000000000004E-3</v>
      </c>
      <c r="O270" s="232">
        <f>ROUND(E270*N270,2)</f>
        <v>0.01</v>
      </c>
      <c r="P270" s="232">
        <v>0</v>
      </c>
      <c r="Q270" s="232">
        <f>ROUND(E270*P270,2)</f>
        <v>0</v>
      </c>
      <c r="R270" s="232" t="s">
        <v>202</v>
      </c>
      <c r="S270" s="232" t="s">
        <v>125</v>
      </c>
      <c r="T270" s="232" t="s">
        <v>125</v>
      </c>
      <c r="U270" s="232">
        <v>0</v>
      </c>
      <c r="V270" s="232">
        <f>ROUND(E270*U270,2)</f>
        <v>0</v>
      </c>
      <c r="W270" s="232"/>
      <c r="X270" s="232" t="s">
        <v>203</v>
      </c>
      <c r="Y270" s="212"/>
      <c r="Z270" s="212"/>
      <c r="AA270" s="212"/>
      <c r="AB270" s="212"/>
      <c r="AC270" s="212"/>
      <c r="AD270" s="212"/>
      <c r="AE270" s="212"/>
      <c r="AF270" s="212"/>
      <c r="AG270" s="212" t="s">
        <v>230</v>
      </c>
      <c r="AH270" s="212"/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1" x14ac:dyDescent="0.25">
      <c r="A271" s="249">
        <v>89</v>
      </c>
      <c r="B271" s="250" t="s">
        <v>448</v>
      </c>
      <c r="C271" s="261" t="s">
        <v>449</v>
      </c>
      <c r="D271" s="251" t="s">
        <v>133</v>
      </c>
      <c r="E271" s="252">
        <v>4</v>
      </c>
      <c r="F271" s="253"/>
      <c r="G271" s="254">
        <f>ROUND(E271*F271,2)</f>
        <v>0</v>
      </c>
      <c r="H271" s="233"/>
      <c r="I271" s="232">
        <f>ROUND(E271*H271,2)</f>
        <v>0</v>
      </c>
      <c r="J271" s="233"/>
      <c r="K271" s="232">
        <f>ROUND(E271*J271,2)</f>
        <v>0</v>
      </c>
      <c r="L271" s="232">
        <v>21</v>
      </c>
      <c r="M271" s="232">
        <f>G271*(1+L271/100)</f>
        <v>0</v>
      </c>
      <c r="N271" s="232">
        <v>0</v>
      </c>
      <c r="O271" s="232">
        <f>ROUND(E271*N271,2)</f>
        <v>0</v>
      </c>
      <c r="P271" s="232">
        <v>0</v>
      </c>
      <c r="Q271" s="232">
        <f>ROUND(E271*P271,2)</f>
        <v>0</v>
      </c>
      <c r="R271" s="232" t="s">
        <v>202</v>
      </c>
      <c r="S271" s="232" t="s">
        <v>125</v>
      </c>
      <c r="T271" s="232" t="s">
        <v>125</v>
      </c>
      <c r="U271" s="232">
        <v>0</v>
      </c>
      <c r="V271" s="232">
        <f>ROUND(E271*U271,2)</f>
        <v>0</v>
      </c>
      <c r="W271" s="232"/>
      <c r="X271" s="232" t="s">
        <v>203</v>
      </c>
      <c r="Y271" s="212"/>
      <c r="Z271" s="212"/>
      <c r="AA271" s="212"/>
      <c r="AB271" s="212"/>
      <c r="AC271" s="212"/>
      <c r="AD271" s="212"/>
      <c r="AE271" s="212"/>
      <c r="AF271" s="212"/>
      <c r="AG271" s="212" t="s">
        <v>230</v>
      </c>
      <c r="AH271" s="212"/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ht="13" x14ac:dyDescent="0.25">
      <c r="A272" s="237" t="s">
        <v>120</v>
      </c>
      <c r="B272" s="238" t="s">
        <v>82</v>
      </c>
      <c r="C272" s="258" t="s">
        <v>83</v>
      </c>
      <c r="D272" s="239"/>
      <c r="E272" s="240"/>
      <c r="F272" s="241"/>
      <c r="G272" s="242">
        <f>SUMIF(AG273:AG273,"&lt;&gt;NOR",G273:G273)</f>
        <v>0</v>
      </c>
      <c r="H272" s="236"/>
      <c r="I272" s="236">
        <f>SUM(I273:I273)</f>
        <v>0</v>
      </c>
      <c r="J272" s="236"/>
      <c r="K272" s="236">
        <f>SUM(K273:K273)</f>
        <v>0</v>
      </c>
      <c r="L272" s="236"/>
      <c r="M272" s="236">
        <f>SUM(M273:M273)</f>
        <v>0</v>
      </c>
      <c r="N272" s="236"/>
      <c r="O272" s="236">
        <f>SUM(O273:O273)</f>
        <v>0</v>
      </c>
      <c r="P272" s="236"/>
      <c r="Q272" s="236">
        <f>SUM(Q273:Q273)</f>
        <v>0</v>
      </c>
      <c r="R272" s="236"/>
      <c r="S272" s="236"/>
      <c r="T272" s="236"/>
      <c r="U272" s="236"/>
      <c r="V272" s="236">
        <f>SUM(V273:V273)</f>
        <v>759.32</v>
      </c>
      <c r="W272" s="236"/>
      <c r="X272" s="236"/>
      <c r="AG272" t="s">
        <v>121</v>
      </c>
    </row>
    <row r="273" spans="1:60" outlineLevel="1" x14ac:dyDescent="0.25">
      <c r="A273" s="249">
        <v>90</v>
      </c>
      <c r="B273" s="250" t="s">
        <v>450</v>
      </c>
      <c r="C273" s="261" t="s">
        <v>451</v>
      </c>
      <c r="D273" s="251" t="s">
        <v>194</v>
      </c>
      <c r="E273" s="252">
        <v>1946.98624</v>
      </c>
      <c r="F273" s="253"/>
      <c r="G273" s="254">
        <f>ROUND(E273*F273,2)</f>
        <v>0</v>
      </c>
      <c r="H273" s="233"/>
      <c r="I273" s="232">
        <f>ROUND(E273*H273,2)</f>
        <v>0</v>
      </c>
      <c r="J273" s="233"/>
      <c r="K273" s="232">
        <f>ROUND(E273*J273,2)</f>
        <v>0</v>
      </c>
      <c r="L273" s="232">
        <v>21</v>
      </c>
      <c r="M273" s="232">
        <f>G273*(1+L273/100)</f>
        <v>0</v>
      </c>
      <c r="N273" s="232">
        <v>0</v>
      </c>
      <c r="O273" s="232">
        <f>ROUND(E273*N273,2)</f>
        <v>0</v>
      </c>
      <c r="P273" s="232">
        <v>0</v>
      </c>
      <c r="Q273" s="232">
        <f>ROUND(E273*P273,2)</f>
        <v>0</v>
      </c>
      <c r="R273" s="232"/>
      <c r="S273" s="232" t="s">
        <v>125</v>
      </c>
      <c r="T273" s="232" t="s">
        <v>125</v>
      </c>
      <c r="U273" s="232">
        <v>0.39</v>
      </c>
      <c r="V273" s="232">
        <f>ROUND(E273*U273,2)</f>
        <v>759.32</v>
      </c>
      <c r="W273" s="232"/>
      <c r="X273" s="232" t="s">
        <v>452</v>
      </c>
      <c r="Y273" s="212"/>
      <c r="Z273" s="212"/>
      <c r="AA273" s="212"/>
      <c r="AB273" s="212"/>
      <c r="AC273" s="212"/>
      <c r="AD273" s="212"/>
      <c r="AE273" s="212"/>
      <c r="AF273" s="212"/>
      <c r="AG273" s="212" t="s">
        <v>453</v>
      </c>
      <c r="AH273" s="212"/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ht="13" x14ac:dyDescent="0.25">
      <c r="A274" s="237" t="s">
        <v>120</v>
      </c>
      <c r="B274" s="238" t="s">
        <v>84</v>
      </c>
      <c r="C274" s="258" t="s">
        <v>85</v>
      </c>
      <c r="D274" s="239"/>
      <c r="E274" s="240"/>
      <c r="F274" s="241"/>
      <c r="G274" s="242">
        <f>SUMIF(AG275:AG282,"&lt;&gt;NOR",G275:G282)</f>
        <v>0</v>
      </c>
      <c r="H274" s="236"/>
      <c r="I274" s="236">
        <f>SUM(I275:I282)</f>
        <v>0</v>
      </c>
      <c r="J274" s="236"/>
      <c r="K274" s="236">
        <f>SUM(K275:K282)</f>
        <v>0</v>
      </c>
      <c r="L274" s="236"/>
      <c r="M274" s="236">
        <f>SUM(M275:M282)</f>
        <v>0</v>
      </c>
      <c r="N274" s="236"/>
      <c r="O274" s="236">
        <f>SUM(O275:O282)</f>
        <v>0.48000000000000004</v>
      </c>
      <c r="P274" s="236"/>
      <c r="Q274" s="236">
        <f>SUM(Q275:Q282)</f>
        <v>0</v>
      </c>
      <c r="R274" s="236"/>
      <c r="S274" s="236"/>
      <c r="T274" s="236"/>
      <c r="U274" s="236"/>
      <c r="V274" s="236">
        <f>SUM(V275:V282)</f>
        <v>31.229999999999997</v>
      </c>
      <c r="W274" s="236"/>
      <c r="X274" s="236"/>
      <c r="AG274" t="s">
        <v>121</v>
      </c>
    </row>
    <row r="275" spans="1:60" outlineLevel="1" x14ac:dyDescent="0.25">
      <c r="A275" s="243">
        <v>91</v>
      </c>
      <c r="B275" s="244" t="s">
        <v>454</v>
      </c>
      <c r="C275" s="259" t="s">
        <v>455</v>
      </c>
      <c r="D275" s="245" t="s">
        <v>201</v>
      </c>
      <c r="E275" s="246">
        <v>458</v>
      </c>
      <c r="F275" s="247"/>
      <c r="G275" s="248">
        <f>ROUND(E275*F275,2)</f>
        <v>0</v>
      </c>
      <c r="H275" s="233"/>
      <c r="I275" s="232">
        <f>ROUND(E275*H275,2)</f>
        <v>0</v>
      </c>
      <c r="J275" s="233"/>
      <c r="K275" s="232">
        <f>ROUND(E275*J275,2)</f>
        <v>0</v>
      </c>
      <c r="L275" s="232">
        <v>21</v>
      </c>
      <c r="M275" s="232">
        <f>G275*(1+L275/100)</f>
        <v>0</v>
      </c>
      <c r="N275" s="232">
        <v>5.0000000000000002E-5</v>
      </c>
      <c r="O275" s="232">
        <f>ROUND(E275*N275,2)</f>
        <v>0.02</v>
      </c>
      <c r="P275" s="232">
        <v>0</v>
      </c>
      <c r="Q275" s="232">
        <f>ROUND(E275*P275,2)</f>
        <v>0</v>
      </c>
      <c r="R275" s="232"/>
      <c r="S275" s="232" t="s">
        <v>125</v>
      </c>
      <c r="T275" s="232" t="s">
        <v>125</v>
      </c>
      <c r="U275" s="232">
        <v>4.3999999999999997E-2</v>
      </c>
      <c r="V275" s="232">
        <f>ROUND(E275*U275,2)</f>
        <v>20.149999999999999</v>
      </c>
      <c r="W275" s="232"/>
      <c r="X275" s="232" t="s">
        <v>126</v>
      </c>
      <c r="Y275" s="212"/>
      <c r="Z275" s="212"/>
      <c r="AA275" s="212"/>
      <c r="AB275" s="212"/>
      <c r="AC275" s="212"/>
      <c r="AD275" s="212"/>
      <c r="AE275" s="212"/>
      <c r="AF275" s="212"/>
      <c r="AG275" s="212" t="s">
        <v>227</v>
      </c>
      <c r="AH275" s="212"/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1" x14ac:dyDescent="0.25">
      <c r="A276" s="229"/>
      <c r="B276" s="230"/>
      <c r="C276" s="260" t="s">
        <v>456</v>
      </c>
      <c r="D276" s="234"/>
      <c r="E276" s="235">
        <v>458</v>
      </c>
      <c r="F276" s="232"/>
      <c r="G276" s="232"/>
      <c r="H276" s="232"/>
      <c r="I276" s="232"/>
      <c r="J276" s="232"/>
      <c r="K276" s="232"/>
      <c r="L276" s="232"/>
      <c r="M276" s="232"/>
      <c r="N276" s="232"/>
      <c r="O276" s="232"/>
      <c r="P276" s="232"/>
      <c r="Q276" s="232"/>
      <c r="R276" s="232"/>
      <c r="S276" s="232"/>
      <c r="T276" s="232"/>
      <c r="U276" s="232"/>
      <c r="V276" s="232"/>
      <c r="W276" s="232"/>
      <c r="X276" s="232"/>
      <c r="Y276" s="212"/>
      <c r="Z276" s="212"/>
      <c r="AA276" s="212"/>
      <c r="AB276" s="212"/>
      <c r="AC276" s="212"/>
      <c r="AD276" s="212"/>
      <c r="AE276" s="212"/>
      <c r="AF276" s="212"/>
      <c r="AG276" s="212" t="s">
        <v>129</v>
      </c>
      <c r="AH276" s="212">
        <v>0</v>
      </c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1" x14ac:dyDescent="0.25">
      <c r="A277" s="243">
        <v>92</v>
      </c>
      <c r="B277" s="244" t="s">
        <v>457</v>
      </c>
      <c r="C277" s="259" t="s">
        <v>458</v>
      </c>
      <c r="D277" s="245" t="s">
        <v>201</v>
      </c>
      <c r="E277" s="246">
        <v>26</v>
      </c>
      <c r="F277" s="247"/>
      <c r="G277" s="248">
        <f>ROUND(E277*F277,2)</f>
        <v>0</v>
      </c>
      <c r="H277" s="233"/>
      <c r="I277" s="232">
        <f>ROUND(E277*H277,2)</f>
        <v>0</v>
      </c>
      <c r="J277" s="233"/>
      <c r="K277" s="232">
        <f>ROUND(E277*J277,2)</f>
        <v>0</v>
      </c>
      <c r="L277" s="232">
        <v>21</v>
      </c>
      <c r="M277" s="232">
        <f>G277*(1+L277/100)</f>
        <v>0</v>
      </c>
      <c r="N277" s="232">
        <v>6.0000000000000002E-5</v>
      </c>
      <c r="O277" s="232">
        <f>ROUND(E277*N277,2)</f>
        <v>0</v>
      </c>
      <c r="P277" s="232">
        <v>0</v>
      </c>
      <c r="Q277" s="232">
        <f>ROUND(E277*P277,2)</f>
        <v>0</v>
      </c>
      <c r="R277" s="232"/>
      <c r="S277" s="232" t="s">
        <v>125</v>
      </c>
      <c r="T277" s="232" t="s">
        <v>125</v>
      </c>
      <c r="U277" s="232">
        <v>0.42599999999999999</v>
      </c>
      <c r="V277" s="232">
        <f>ROUND(E277*U277,2)</f>
        <v>11.08</v>
      </c>
      <c r="W277" s="232"/>
      <c r="X277" s="232" t="s">
        <v>126</v>
      </c>
      <c r="Y277" s="212"/>
      <c r="Z277" s="212"/>
      <c r="AA277" s="212"/>
      <c r="AB277" s="212"/>
      <c r="AC277" s="212"/>
      <c r="AD277" s="212"/>
      <c r="AE277" s="212"/>
      <c r="AF277" s="212"/>
      <c r="AG277" s="212" t="s">
        <v>227</v>
      </c>
      <c r="AH277" s="212"/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1" x14ac:dyDescent="0.25">
      <c r="A278" s="229"/>
      <c r="B278" s="230"/>
      <c r="C278" s="260" t="s">
        <v>459</v>
      </c>
      <c r="D278" s="234"/>
      <c r="E278" s="235">
        <v>26</v>
      </c>
      <c r="F278" s="232"/>
      <c r="G278" s="232"/>
      <c r="H278" s="232"/>
      <c r="I278" s="232"/>
      <c r="J278" s="232"/>
      <c r="K278" s="232"/>
      <c r="L278" s="232"/>
      <c r="M278" s="232"/>
      <c r="N278" s="232"/>
      <c r="O278" s="232"/>
      <c r="P278" s="232"/>
      <c r="Q278" s="232"/>
      <c r="R278" s="232"/>
      <c r="S278" s="232"/>
      <c r="T278" s="232"/>
      <c r="U278" s="232"/>
      <c r="V278" s="232"/>
      <c r="W278" s="232"/>
      <c r="X278" s="232"/>
      <c r="Y278" s="212"/>
      <c r="Z278" s="212"/>
      <c r="AA278" s="212"/>
      <c r="AB278" s="212"/>
      <c r="AC278" s="212"/>
      <c r="AD278" s="212"/>
      <c r="AE278" s="212"/>
      <c r="AF278" s="212"/>
      <c r="AG278" s="212" t="s">
        <v>129</v>
      </c>
      <c r="AH278" s="212">
        <v>0</v>
      </c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1" x14ac:dyDescent="0.25">
      <c r="A279" s="243">
        <v>93</v>
      </c>
      <c r="B279" s="244" t="s">
        <v>460</v>
      </c>
      <c r="C279" s="259" t="s">
        <v>461</v>
      </c>
      <c r="D279" s="245" t="s">
        <v>194</v>
      </c>
      <c r="E279" s="246">
        <v>0.45760000000000001</v>
      </c>
      <c r="F279" s="247"/>
      <c r="G279" s="248">
        <f>ROUND(E279*F279,2)</f>
        <v>0</v>
      </c>
      <c r="H279" s="233"/>
      <c r="I279" s="232">
        <f>ROUND(E279*H279,2)</f>
        <v>0</v>
      </c>
      <c r="J279" s="233"/>
      <c r="K279" s="232">
        <f>ROUND(E279*J279,2)</f>
        <v>0</v>
      </c>
      <c r="L279" s="232">
        <v>21</v>
      </c>
      <c r="M279" s="232">
        <f>G279*(1+L279/100)</f>
        <v>0</v>
      </c>
      <c r="N279" s="232">
        <v>1</v>
      </c>
      <c r="O279" s="232">
        <f>ROUND(E279*N279,2)</f>
        <v>0.46</v>
      </c>
      <c r="P279" s="232">
        <v>0</v>
      </c>
      <c r="Q279" s="232">
        <f>ROUND(E279*P279,2)</f>
        <v>0</v>
      </c>
      <c r="R279" s="232" t="s">
        <v>202</v>
      </c>
      <c r="S279" s="232" t="s">
        <v>125</v>
      </c>
      <c r="T279" s="232" t="s">
        <v>125</v>
      </c>
      <c r="U279" s="232">
        <v>0</v>
      </c>
      <c r="V279" s="232">
        <f>ROUND(E279*U279,2)</f>
        <v>0</v>
      </c>
      <c r="W279" s="232"/>
      <c r="X279" s="232" t="s">
        <v>203</v>
      </c>
      <c r="Y279" s="212"/>
      <c r="Z279" s="212"/>
      <c r="AA279" s="212"/>
      <c r="AB279" s="212"/>
      <c r="AC279" s="212"/>
      <c r="AD279" s="212"/>
      <c r="AE279" s="212"/>
      <c r="AF279" s="212"/>
      <c r="AG279" s="212" t="s">
        <v>230</v>
      </c>
      <c r="AH279" s="212"/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1" x14ac:dyDescent="0.25">
      <c r="A280" s="229"/>
      <c r="B280" s="230"/>
      <c r="C280" s="260" t="s">
        <v>462</v>
      </c>
      <c r="D280" s="234"/>
      <c r="E280" s="235">
        <v>0.45760000000000001</v>
      </c>
      <c r="F280" s="232"/>
      <c r="G280" s="232"/>
      <c r="H280" s="232"/>
      <c r="I280" s="232"/>
      <c r="J280" s="232"/>
      <c r="K280" s="232"/>
      <c r="L280" s="232"/>
      <c r="M280" s="232"/>
      <c r="N280" s="232"/>
      <c r="O280" s="232"/>
      <c r="P280" s="232"/>
      <c r="Q280" s="232"/>
      <c r="R280" s="232"/>
      <c r="S280" s="232"/>
      <c r="T280" s="232"/>
      <c r="U280" s="232"/>
      <c r="V280" s="232"/>
      <c r="W280" s="232"/>
      <c r="X280" s="232"/>
      <c r="Y280" s="212"/>
      <c r="Z280" s="212"/>
      <c r="AA280" s="212"/>
      <c r="AB280" s="212"/>
      <c r="AC280" s="212"/>
      <c r="AD280" s="212"/>
      <c r="AE280" s="212"/>
      <c r="AF280" s="212"/>
      <c r="AG280" s="212" t="s">
        <v>129</v>
      </c>
      <c r="AH280" s="212">
        <v>0</v>
      </c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1" x14ac:dyDescent="0.25">
      <c r="A281" s="243">
        <v>94</v>
      </c>
      <c r="B281" s="244" t="s">
        <v>463</v>
      </c>
      <c r="C281" s="259" t="s">
        <v>464</v>
      </c>
      <c r="D281" s="245" t="s">
        <v>133</v>
      </c>
      <c r="E281" s="246">
        <v>52</v>
      </c>
      <c r="F281" s="247"/>
      <c r="G281" s="248">
        <f>ROUND(E281*F281,2)</f>
        <v>0</v>
      </c>
      <c r="H281" s="233"/>
      <c r="I281" s="232">
        <f>ROUND(E281*H281,2)</f>
        <v>0</v>
      </c>
      <c r="J281" s="233"/>
      <c r="K281" s="232">
        <f>ROUND(E281*J281,2)</f>
        <v>0</v>
      </c>
      <c r="L281" s="232">
        <v>21</v>
      </c>
      <c r="M281" s="232">
        <f>G281*(1+L281/100)</f>
        <v>0</v>
      </c>
      <c r="N281" s="232">
        <v>0</v>
      </c>
      <c r="O281" s="232">
        <f>ROUND(E281*N281,2)</f>
        <v>0</v>
      </c>
      <c r="P281" s="232">
        <v>0</v>
      </c>
      <c r="Q281" s="232">
        <f>ROUND(E281*P281,2)</f>
        <v>0</v>
      </c>
      <c r="R281" s="232" t="s">
        <v>202</v>
      </c>
      <c r="S281" s="232" t="s">
        <v>125</v>
      </c>
      <c r="T281" s="232" t="s">
        <v>125</v>
      </c>
      <c r="U281" s="232">
        <v>0</v>
      </c>
      <c r="V281" s="232">
        <f>ROUND(E281*U281,2)</f>
        <v>0</v>
      </c>
      <c r="W281" s="232"/>
      <c r="X281" s="232" t="s">
        <v>203</v>
      </c>
      <c r="Y281" s="212"/>
      <c r="Z281" s="212"/>
      <c r="AA281" s="212"/>
      <c r="AB281" s="212"/>
      <c r="AC281" s="212"/>
      <c r="AD281" s="212"/>
      <c r="AE281" s="212"/>
      <c r="AF281" s="212"/>
      <c r="AG281" s="212" t="s">
        <v>230</v>
      </c>
      <c r="AH281" s="212"/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1" x14ac:dyDescent="0.25">
      <c r="A282" s="229">
        <v>95</v>
      </c>
      <c r="B282" s="230" t="s">
        <v>465</v>
      </c>
      <c r="C282" s="263" t="s">
        <v>466</v>
      </c>
      <c r="D282" s="231" t="s">
        <v>0</v>
      </c>
      <c r="E282" s="256"/>
      <c r="F282" s="233"/>
      <c r="G282" s="232">
        <f>ROUND(E282*F282,2)</f>
        <v>0</v>
      </c>
      <c r="H282" s="233"/>
      <c r="I282" s="232">
        <f>ROUND(E282*H282,2)</f>
        <v>0</v>
      </c>
      <c r="J282" s="233"/>
      <c r="K282" s="232">
        <f>ROUND(E282*J282,2)</f>
        <v>0</v>
      </c>
      <c r="L282" s="232">
        <v>21</v>
      </c>
      <c r="M282" s="232">
        <f>G282*(1+L282/100)</f>
        <v>0</v>
      </c>
      <c r="N282" s="232">
        <v>0</v>
      </c>
      <c r="O282" s="232">
        <f>ROUND(E282*N282,2)</f>
        <v>0</v>
      </c>
      <c r="P282" s="232">
        <v>0</v>
      </c>
      <c r="Q282" s="232">
        <f>ROUND(E282*P282,2)</f>
        <v>0</v>
      </c>
      <c r="R282" s="232"/>
      <c r="S282" s="232" t="s">
        <v>125</v>
      </c>
      <c r="T282" s="232" t="s">
        <v>125</v>
      </c>
      <c r="U282" s="232">
        <v>0</v>
      </c>
      <c r="V282" s="232">
        <f>ROUND(E282*U282,2)</f>
        <v>0</v>
      </c>
      <c r="W282" s="232"/>
      <c r="X282" s="232" t="s">
        <v>452</v>
      </c>
      <c r="Y282" s="212"/>
      <c r="Z282" s="212"/>
      <c r="AA282" s="212"/>
      <c r="AB282" s="212"/>
      <c r="AC282" s="212"/>
      <c r="AD282" s="212"/>
      <c r="AE282" s="212"/>
      <c r="AF282" s="212"/>
      <c r="AG282" s="212" t="s">
        <v>453</v>
      </c>
      <c r="AH282" s="212"/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ht="13" x14ac:dyDescent="0.25">
      <c r="A283" s="237" t="s">
        <v>120</v>
      </c>
      <c r="B283" s="238" t="s">
        <v>93</v>
      </c>
      <c r="C283" s="258" t="s">
        <v>29</v>
      </c>
      <c r="D283" s="239"/>
      <c r="E283" s="240"/>
      <c r="F283" s="241"/>
      <c r="G283" s="242">
        <f>SUMIF(AG284:AG289,"&lt;&gt;NOR",G284:G289)</f>
        <v>0</v>
      </c>
      <c r="H283" s="236"/>
      <c r="I283" s="236">
        <f>SUM(I284:I289)</f>
        <v>0</v>
      </c>
      <c r="J283" s="236"/>
      <c r="K283" s="236">
        <f>SUM(K284:K289)</f>
        <v>0</v>
      </c>
      <c r="L283" s="236"/>
      <c r="M283" s="236">
        <f>SUM(M284:M289)</f>
        <v>0</v>
      </c>
      <c r="N283" s="236"/>
      <c r="O283" s="236">
        <f>SUM(O284:O289)</f>
        <v>0</v>
      </c>
      <c r="P283" s="236"/>
      <c r="Q283" s="236">
        <f>SUM(Q284:Q289)</f>
        <v>0</v>
      </c>
      <c r="R283" s="236"/>
      <c r="S283" s="236"/>
      <c r="T283" s="236"/>
      <c r="U283" s="236"/>
      <c r="V283" s="236">
        <f>SUM(V284:V289)</f>
        <v>0</v>
      </c>
      <c r="W283" s="236"/>
      <c r="X283" s="236"/>
      <c r="AG283" t="s">
        <v>121</v>
      </c>
    </row>
    <row r="284" spans="1:60" ht="30" outlineLevel="1" x14ac:dyDescent="0.25">
      <c r="A284" s="249">
        <v>96</v>
      </c>
      <c r="B284" s="250" t="s">
        <v>467</v>
      </c>
      <c r="C284" s="261" t="s">
        <v>468</v>
      </c>
      <c r="D284" s="251" t="s">
        <v>469</v>
      </c>
      <c r="E284" s="252">
        <v>1</v>
      </c>
      <c r="F284" s="253"/>
      <c r="G284" s="254">
        <f>ROUND(E284*F284,2)</f>
        <v>0</v>
      </c>
      <c r="H284" s="233"/>
      <c r="I284" s="232">
        <f>ROUND(E284*H284,2)</f>
        <v>0</v>
      </c>
      <c r="J284" s="233"/>
      <c r="K284" s="232">
        <f>ROUND(E284*J284,2)</f>
        <v>0</v>
      </c>
      <c r="L284" s="232">
        <v>21</v>
      </c>
      <c r="M284" s="232">
        <f>G284*(1+L284/100)</f>
        <v>0</v>
      </c>
      <c r="N284" s="232">
        <v>0</v>
      </c>
      <c r="O284" s="232">
        <f>ROUND(E284*N284,2)</f>
        <v>0</v>
      </c>
      <c r="P284" s="232">
        <v>0</v>
      </c>
      <c r="Q284" s="232">
        <f>ROUND(E284*P284,2)</f>
        <v>0</v>
      </c>
      <c r="R284" s="232"/>
      <c r="S284" s="232" t="s">
        <v>436</v>
      </c>
      <c r="T284" s="232" t="s">
        <v>437</v>
      </c>
      <c r="U284" s="232">
        <v>0</v>
      </c>
      <c r="V284" s="232">
        <f>ROUND(E284*U284,2)</f>
        <v>0</v>
      </c>
      <c r="W284" s="232"/>
      <c r="X284" s="232" t="s">
        <v>470</v>
      </c>
      <c r="Y284" s="212"/>
      <c r="Z284" s="212"/>
      <c r="AA284" s="212"/>
      <c r="AB284" s="212"/>
      <c r="AC284" s="212"/>
      <c r="AD284" s="212"/>
      <c r="AE284" s="212"/>
      <c r="AF284" s="212"/>
      <c r="AG284" s="212" t="s">
        <v>471</v>
      </c>
      <c r="AH284" s="212"/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1" x14ac:dyDescent="0.25">
      <c r="A285" s="249">
        <v>97</v>
      </c>
      <c r="B285" s="250" t="s">
        <v>472</v>
      </c>
      <c r="C285" s="261" t="s">
        <v>473</v>
      </c>
      <c r="D285" s="251" t="s">
        <v>469</v>
      </c>
      <c r="E285" s="252">
        <v>1</v>
      </c>
      <c r="F285" s="253"/>
      <c r="G285" s="254">
        <f>ROUND(E285*F285,2)</f>
        <v>0</v>
      </c>
      <c r="H285" s="233"/>
      <c r="I285" s="232">
        <f>ROUND(E285*H285,2)</f>
        <v>0</v>
      </c>
      <c r="J285" s="233"/>
      <c r="K285" s="232">
        <f>ROUND(E285*J285,2)</f>
        <v>0</v>
      </c>
      <c r="L285" s="232">
        <v>21</v>
      </c>
      <c r="M285" s="232">
        <f>G285*(1+L285/100)</f>
        <v>0</v>
      </c>
      <c r="N285" s="232">
        <v>0</v>
      </c>
      <c r="O285" s="232">
        <f>ROUND(E285*N285,2)</f>
        <v>0</v>
      </c>
      <c r="P285" s="232">
        <v>0</v>
      </c>
      <c r="Q285" s="232">
        <f>ROUND(E285*P285,2)</f>
        <v>0</v>
      </c>
      <c r="R285" s="232"/>
      <c r="S285" s="232" t="s">
        <v>436</v>
      </c>
      <c r="T285" s="232" t="s">
        <v>437</v>
      </c>
      <c r="U285" s="232">
        <v>0</v>
      </c>
      <c r="V285" s="232">
        <f>ROUND(E285*U285,2)</f>
        <v>0</v>
      </c>
      <c r="W285" s="232"/>
      <c r="X285" s="232" t="s">
        <v>470</v>
      </c>
      <c r="Y285" s="212"/>
      <c r="Z285" s="212"/>
      <c r="AA285" s="212"/>
      <c r="AB285" s="212"/>
      <c r="AC285" s="212"/>
      <c r="AD285" s="212"/>
      <c r="AE285" s="212"/>
      <c r="AF285" s="212"/>
      <c r="AG285" s="212" t="s">
        <v>471</v>
      </c>
      <c r="AH285" s="212"/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1" x14ac:dyDescent="0.25">
      <c r="A286" s="249">
        <v>98</v>
      </c>
      <c r="B286" s="250" t="s">
        <v>474</v>
      </c>
      <c r="C286" s="261" t="s">
        <v>475</v>
      </c>
      <c r="D286" s="251" t="s">
        <v>469</v>
      </c>
      <c r="E286" s="252">
        <v>1</v>
      </c>
      <c r="F286" s="253"/>
      <c r="G286" s="254">
        <f>ROUND(E286*F286,2)</f>
        <v>0</v>
      </c>
      <c r="H286" s="233"/>
      <c r="I286" s="232">
        <f>ROUND(E286*H286,2)</f>
        <v>0</v>
      </c>
      <c r="J286" s="233"/>
      <c r="K286" s="232">
        <f>ROUND(E286*J286,2)</f>
        <v>0</v>
      </c>
      <c r="L286" s="232">
        <v>21</v>
      </c>
      <c r="M286" s="232">
        <f>G286*(1+L286/100)</f>
        <v>0</v>
      </c>
      <c r="N286" s="232">
        <v>0</v>
      </c>
      <c r="O286" s="232">
        <f>ROUND(E286*N286,2)</f>
        <v>0</v>
      </c>
      <c r="P286" s="232">
        <v>0</v>
      </c>
      <c r="Q286" s="232">
        <f>ROUND(E286*P286,2)</f>
        <v>0</v>
      </c>
      <c r="R286" s="232"/>
      <c r="S286" s="232" t="s">
        <v>436</v>
      </c>
      <c r="T286" s="232" t="s">
        <v>437</v>
      </c>
      <c r="U286" s="232">
        <v>0</v>
      </c>
      <c r="V286" s="232">
        <f>ROUND(E286*U286,2)</f>
        <v>0</v>
      </c>
      <c r="W286" s="232"/>
      <c r="X286" s="232" t="s">
        <v>470</v>
      </c>
      <c r="Y286" s="212"/>
      <c r="Z286" s="212"/>
      <c r="AA286" s="212"/>
      <c r="AB286" s="212"/>
      <c r="AC286" s="212"/>
      <c r="AD286" s="212"/>
      <c r="AE286" s="212"/>
      <c r="AF286" s="212"/>
      <c r="AG286" s="212" t="s">
        <v>471</v>
      </c>
      <c r="AH286" s="212"/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1" x14ac:dyDescent="0.25">
      <c r="A287" s="249">
        <v>99</v>
      </c>
      <c r="B287" s="250" t="s">
        <v>476</v>
      </c>
      <c r="C287" s="261" t="s">
        <v>477</v>
      </c>
      <c r="D287" s="251" t="s">
        <v>469</v>
      </c>
      <c r="E287" s="252">
        <v>1</v>
      </c>
      <c r="F287" s="253"/>
      <c r="G287" s="254">
        <f>ROUND(E287*F287,2)</f>
        <v>0</v>
      </c>
      <c r="H287" s="233"/>
      <c r="I287" s="232">
        <f>ROUND(E287*H287,2)</f>
        <v>0</v>
      </c>
      <c r="J287" s="233"/>
      <c r="K287" s="232">
        <f>ROUND(E287*J287,2)</f>
        <v>0</v>
      </c>
      <c r="L287" s="232">
        <v>21</v>
      </c>
      <c r="M287" s="232">
        <f>G287*(1+L287/100)</f>
        <v>0</v>
      </c>
      <c r="N287" s="232">
        <v>0</v>
      </c>
      <c r="O287" s="232">
        <f>ROUND(E287*N287,2)</f>
        <v>0</v>
      </c>
      <c r="P287" s="232">
        <v>0</v>
      </c>
      <c r="Q287" s="232">
        <f>ROUND(E287*P287,2)</f>
        <v>0</v>
      </c>
      <c r="R287" s="232"/>
      <c r="S287" s="232" t="s">
        <v>436</v>
      </c>
      <c r="T287" s="232" t="s">
        <v>437</v>
      </c>
      <c r="U287" s="232">
        <v>0</v>
      </c>
      <c r="V287" s="232">
        <f>ROUND(E287*U287,2)</f>
        <v>0</v>
      </c>
      <c r="W287" s="232"/>
      <c r="X287" s="232" t="s">
        <v>470</v>
      </c>
      <c r="Y287" s="212"/>
      <c r="Z287" s="212"/>
      <c r="AA287" s="212"/>
      <c r="AB287" s="212"/>
      <c r="AC287" s="212"/>
      <c r="AD287" s="212"/>
      <c r="AE287" s="212"/>
      <c r="AF287" s="212"/>
      <c r="AG287" s="212" t="s">
        <v>471</v>
      </c>
      <c r="AH287" s="212"/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ht="20" outlineLevel="1" x14ac:dyDescent="0.25">
      <c r="A288" s="249">
        <v>100</v>
      </c>
      <c r="B288" s="250" t="s">
        <v>478</v>
      </c>
      <c r="C288" s="261" t="s">
        <v>479</v>
      </c>
      <c r="D288" s="251" t="s">
        <v>469</v>
      </c>
      <c r="E288" s="252">
        <v>1</v>
      </c>
      <c r="F288" s="253"/>
      <c r="G288" s="254">
        <f>ROUND(E288*F288,2)</f>
        <v>0</v>
      </c>
      <c r="H288" s="233"/>
      <c r="I288" s="232">
        <f>ROUND(E288*H288,2)</f>
        <v>0</v>
      </c>
      <c r="J288" s="233"/>
      <c r="K288" s="232">
        <f>ROUND(E288*J288,2)</f>
        <v>0</v>
      </c>
      <c r="L288" s="232">
        <v>21</v>
      </c>
      <c r="M288" s="232">
        <f>G288*(1+L288/100)</f>
        <v>0</v>
      </c>
      <c r="N288" s="232">
        <v>0</v>
      </c>
      <c r="O288" s="232">
        <f>ROUND(E288*N288,2)</f>
        <v>0</v>
      </c>
      <c r="P288" s="232">
        <v>0</v>
      </c>
      <c r="Q288" s="232">
        <f>ROUND(E288*P288,2)</f>
        <v>0</v>
      </c>
      <c r="R288" s="232"/>
      <c r="S288" s="232" t="s">
        <v>436</v>
      </c>
      <c r="T288" s="232" t="s">
        <v>437</v>
      </c>
      <c r="U288" s="232">
        <v>0</v>
      </c>
      <c r="V288" s="232">
        <f>ROUND(E288*U288,2)</f>
        <v>0</v>
      </c>
      <c r="W288" s="232"/>
      <c r="X288" s="232" t="s">
        <v>470</v>
      </c>
      <c r="Y288" s="212"/>
      <c r="Z288" s="212"/>
      <c r="AA288" s="212"/>
      <c r="AB288" s="212"/>
      <c r="AC288" s="212"/>
      <c r="AD288" s="212"/>
      <c r="AE288" s="212"/>
      <c r="AF288" s="212"/>
      <c r="AG288" s="212" t="s">
        <v>471</v>
      </c>
      <c r="AH288" s="212"/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1" x14ac:dyDescent="0.25">
      <c r="A289" s="249">
        <v>101</v>
      </c>
      <c r="B289" s="250" t="s">
        <v>480</v>
      </c>
      <c r="C289" s="261" t="s">
        <v>481</v>
      </c>
      <c r="D289" s="251" t="s">
        <v>133</v>
      </c>
      <c r="E289" s="252">
        <v>5</v>
      </c>
      <c r="F289" s="253"/>
      <c r="G289" s="254">
        <f>ROUND(E289*F289,2)</f>
        <v>0</v>
      </c>
      <c r="H289" s="233"/>
      <c r="I289" s="232">
        <f>ROUND(E289*H289,2)</f>
        <v>0</v>
      </c>
      <c r="J289" s="233"/>
      <c r="K289" s="232">
        <f>ROUND(E289*J289,2)</f>
        <v>0</v>
      </c>
      <c r="L289" s="232">
        <v>21</v>
      </c>
      <c r="M289" s="232">
        <f>G289*(1+L289/100)</f>
        <v>0</v>
      </c>
      <c r="N289" s="232">
        <v>0</v>
      </c>
      <c r="O289" s="232">
        <f>ROUND(E289*N289,2)</f>
        <v>0</v>
      </c>
      <c r="P289" s="232">
        <v>0</v>
      </c>
      <c r="Q289" s="232">
        <f>ROUND(E289*P289,2)</f>
        <v>0</v>
      </c>
      <c r="R289" s="232"/>
      <c r="S289" s="232" t="s">
        <v>436</v>
      </c>
      <c r="T289" s="232" t="s">
        <v>437</v>
      </c>
      <c r="U289" s="232">
        <v>0</v>
      </c>
      <c r="V289" s="232">
        <f>ROUND(E289*U289,2)</f>
        <v>0</v>
      </c>
      <c r="W289" s="232"/>
      <c r="X289" s="232" t="s">
        <v>470</v>
      </c>
      <c r="Y289" s="212"/>
      <c r="Z289" s="212"/>
      <c r="AA289" s="212"/>
      <c r="AB289" s="212"/>
      <c r="AC289" s="212"/>
      <c r="AD289" s="212"/>
      <c r="AE289" s="212"/>
      <c r="AF289" s="212"/>
      <c r="AG289" s="212" t="s">
        <v>471</v>
      </c>
      <c r="AH289" s="212"/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ht="13" x14ac:dyDescent="0.25">
      <c r="A290" s="237" t="s">
        <v>120</v>
      </c>
      <c r="B290" s="238" t="s">
        <v>94</v>
      </c>
      <c r="C290" s="258" t="s">
        <v>30</v>
      </c>
      <c r="D290" s="239"/>
      <c r="E290" s="240"/>
      <c r="F290" s="241"/>
      <c r="G290" s="242">
        <f>SUMIF(AG291:AG292,"&lt;&gt;NOR",G291:G292)</f>
        <v>0</v>
      </c>
      <c r="H290" s="236"/>
      <c r="I290" s="236">
        <f>SUM(I291:I292)</f>
        <v>0</v>
      </c>
      <c r="J290" s="236"/>
      <c r="K290" s="236">
        <f>SUM(K291:K292)</f>
        <v>0</v>
      </c>
      <c r="L290" s="236"/>
      <c r="M290" s="236">
        <f>SUM(M291:M292)</f>
        <v>0</v>
      </c>
      <c r="N290" s="236"/>
      <c r="O290" s="236">
        <f>SUM(O291:O292)</f>
        <v>0</v>
      </c>
      <c r="P290" s="236"/>
      <c r="Q290" s="236">
        <f>SUM(Q291:Q292)</f>
        <v>0</v>
      </c>
      <c r="R290" s="236"/>
      <c r="S290" s="236"/>
      <c r="T290" s="236"/>
      <c r="U290" s="236"/>
      <c r="V290" s="236">
        <f>SUM(V291:V292)</f>
        <v>0</v>
      </c>
      <c r="W290" s="236"/>
      <c r="X290" s="236"/>
      <c r="AG290" t="s">
        <v>121</v>
      </c>
    </row>
    <row r="291" spans="1:60" outlineLevel="1" x14ac:dyDescent="0.25">
      <c r="A291" s="249">
        <v>102</v>
      </c>
      <c r="B291" s="250" t="s">
        <v>482</v>
      </c>
      <c r="C291" s="261" t="s">
        <v>483</v>
      </c>
      <c r="D291" s="251" t="s">
        <v>469</v>
      </c>
      <c r="E291" s="252">
        <v>1</v>
      </c>
      <c r="F291" s="253"/>
      <c r="G291" s="254">
        <f>ROUND(E291*F291,2)</f>
        <v>0</v>
      </c>
      <c r="H291" s="233"/>
      <c r="I291" s="232">
        <f>ROUND(E291*H291,2)</f>
        <v>0</v>
      </c>
      <c r="J291" s="233"/>
      <c r="K291" s="232">
        <f>ROUND(E291*J291,2)</f>
        <v>0</v>
      </c>
      <c r="L291" s="232">
        <v>21</v>
      </c>
      <c r="M291" s="232">
        <f>G291*(1+L291/100)</f>
        <v>0</v>
      </c>
      <c r="N291" s="232">
        <v>0</v>
      </c>
      <c r="O291" s="232">
        <f>ROUND(E291*N291,2)</f>
        <v>0</v>
      </c>
      <c r="P291" s="232">
        <v>0</v>
      </c>
      <c r="Q291" s="232">
        <f>ROUND(E291*P291,2)</f>
        <v>0</v>
      </c>
      <c r="R291" s="232"/>
      <c r="S291" s="232" t="s">
        <v>436</v>
      </c>
      <c r="T291" s="232" t="s">
        <v>484</v>
      </c>
      <c r="U291" s="232">
        <v>0</v>
      </c>
      <c r="V291" s="232">
        <f>ROUND(E291*U291,2)</f>
        <v>0</v>
      </c>
      <c r="W291" s="232"/>
      <c r="X291" s="232" t="s">
        <v>470</v>
      </c>
      <c r="Y291" s="212"/>
      <c r="Z291" s="212"/>
      <c r="AA291" s="212"/>
      <c r="AB291" s="212"/>
      <c r="AC291" s="212"/>
      <c r="AD291" s="212"/>
      <c r="AE291" s="212"/>
      <c r="AF291" s="212"/>
      <c r="AG291" s="212" t="s">
        <v>485</v>
      </c>
      <c r="AH291" s="212"/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1" x14ac:dyDescent="0.25">
      <c r="A292" s="243">
        <v>103</v>
      </c>
      <c r="B292" s="244" t="s">
        <v>486</v>
      </c>
      <c r="C292" s="259" t="s">
        <v>487</v>
      </c>
      <c r="D292" s="245" t="s">
        <v>469</v>
      </c>
      <c r="E292" s="246">
        <v>1</v>
      </c>
      <c r="F292" s="247"/>
      <c r="G292" s="248">
        <f>ROUND(E292*F292,2)</f>
        <v>0</v>
      </c>
      <c r="H292" s="233"/>
      <c r="I292" s="232">
        <f>ROUND(E292*H292,2)</f>
        <v>0</v>
      </c>
      <c r="J292" s="233"/>
      <c r="K292" s="232">
        <f>ROUND(E292*J292,2)</f>
        <v>0</v>
      </c>
      <c r="L292" s="232">
        <v>21</v>
      </c>
      <c r="M292" s="232">
        <f>G292*(1+L292/100)</f>
        <v>0</v>
      </c>
      <c r="N292" s="232">
        <v>0</v>
      </c>
      <c r="O292" s="232">
        <f>ROUND(E292*N292,2)</f>
        <v>0</v>
      </c>
      <c r="P292" s="232">
        <v>0</v>
      </c>
      <c r="Q292" s="232">
        <f>ROUND(E292*P292,2)</f>
        <v>0</v>
      </c>
      <c r="R292" s="232"/>
      <c r="S292" s="232" t="s">
        <v>436</v>
      </c>
      <c r="T292" s="232" t="s">
        <v>484</v>
      </c>
      <c r="U292" s="232">
        <v>0</v>
      </c>
      <c r="V292" s="232">
        <f>ROUND(E292*U292,2)</f>
        <v>0</v>
      </c>
      <c r="W292" s="232"/>
      <c r="X292" s="232" t="s">
        <v>470</v>
      </c>
      <c r="Y292" s="212"/>
      <c r="Z292" s="212"/>
      <c r="AA292" s="212"/>
      <c r="AB292" s="212"/>
      <c r="AC292" s="212"/>
      <c r="AD292" s="212"/>
      <c r="AE292" s="212"/>
      <c r="AF292" s="212"/>
      <c r="AG292" s="212" t="s">
        <v>485</v>
      </c>
      <c r="AH292" s="212"/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x14ac:dyDescent="0.25">
      <c r="A293" s="3"/>
      <c r="B293" s="4"/>
      <c r="C293" s="264"/>
      <c r="D293" s="6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AE293">
        <v>15</v>
      </c>
      <c r="AF293">
        <v>21</v>
      </c>
      <c r="AG293" t="s">
        <v>107</v>
      </c>
    </row>
    <row r="294" spans="1:60" ht="13" x14ac:dyDescent="0.25">
      <c r="A294" s="215"/>
      <c r="B294" s="216" t="s">
        <v>31</v>
      </c>
      <c r="C294" s="265"/>
      <c r="D294" s="217"/>
      <c r="E294" s="218"/>
      <c r="F294" s="218"/>
      <c r="G294" s="257">
        <f>G8+G14+G39+G65+G72+G79+G83+G127+G219+G226+G229+G233+G272+G274+G283+G290</f>
        <v>0</v>
      </c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AE294">
        <f>SUMIF(L7:L292,AE293,G7:G292)</f>
        <v>0</v>
      </c>
      <c r="AF294">
        <f>SUMIF(L7:L292,AF293,G7:G292)</f>
        <v>0</v>
      </c>
      <c r="AG294" t="s">
        <v>488</v>
      </c>
    </row>
    <row r="295" spans="1:60" x14ac:dyDescent="0.25">
      <c r="A295" s="3"/>
      <c r="B295" s="4"/>
      <c r="C295" s="264"/>
      <c r="D295" s="6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</row>
    <row r="296" spans="1:60" x14ac:dyDescent="0.25">
      <c r="A296" s="3"/>
      <c r="B296" s="4"/>
      <c r="C296" s="264"/>
      <c r="D296" s="6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</row>
    <row r="297" spans="1:60" x14ac:dyDescent="0.25">
      <c r="A297" s="219" t="s">
        <v>489</v>
      </c>
      <c r="B297" s="219"/>
      <c r="C297" s="266"/>
      <c r="D297" s="6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</row>
    <row r="298" spans="1:60" x14ac:dyDescent="0.25">
      <c r="A298" s="220"/>
      <c r="B298" s="221"/>
      <c r="C298" s="267"/>
      <c r="D298" s="221"/>
      <c r="E298" s="221"/>
      <c r="F298" s="221"/>
      <c r="G298" s="222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AG298" t="s">
        <v>490</v>
      </c>
    </row>
    <row r="299" spans="1:60" x14ac:dyDescent="0.25">
      <c r="A299" s="223"/>
      <c r="B299" s="224"/>
      <c r="C299" s="268"/>
      <c r="D299" s="224"/>
      <c r="E299" s="224"/>
      <c r="F299" s="224"/>
      <c r="G299" s="225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</row>
    <row r="300" spans="1:60" x14ac:dyDescent="0.25">
      <c r="A300" s="223"/>
      <c r="B300" s="224"/>
      <c r="C300" s="268"/>
      <c r="D300" s="224"/>
      <c r="E300" s="224"/>
      <c r="F300" s="224"/>
      <c r="G300" s="225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</row>
    <row r="301" spans="1:60" x14ac:dyDescent="0.25">
      <c r="A301" s="223"/>
      <c r="B301" s="224"/>
      <c r="C301" s="268"/>
      <c r="D301" s="224"/>
      <c r="E301" s="224"/>
      <c r="F301" s="224"/>
      <c r="G301" s="225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</row>
    <row r="302" spans="1:60" x14ac:dyDescent="0.25">
      <c r="A302" s="226"/>
      <c r="B302" s="227"/>
      <c r="C302" s="269"/>
      <c r="D302" s="227"/>
      <c r="E302" s="227"/>
      <c r="F302" s="227"/>
      <c r="G302" s="228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</row>
    <row r="303" spans="1:60" x14ac:dyDescent="0.25">
      <c r="A303" s="3"/>
      <c r="B303" s="4"/>
      <c r="C303" s="264"/>
      <c r="D303" s="6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</row>
    <row r="304" spans="1:60" x14ac:dyDescent="0.25">
      <c r="C304" s="270"/>
      <c r="D304" s="10"/>
      <c r="AG304" t="s">
        <v>491</v>
      </c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8">
    <mergeCell ref="A1:G1"/>
    <mergeCell ref="C2:G2"/>
    <mergeCell ref="C3:G3"/>
    <mergeCell ref="C4:G4"/>
    <mergeCell ref="A297:C297"/>
    <mergeCell ref="A298:G302"/>
    <mergeCell ref="C75:G75"/>
    <mergeCell ref="C92:G9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76415-2E3B-45F5-8196-FBAAFA2EADA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5" outlineLevelRow="1" x14ac:dyDescent="0.25"/>
  <cols>
    <col min="1" max="1" width="3.36328125" customWidth="1"/>
    <col min="2" max="2" width="12.453125" style="177" customWidth="1"/>
    <col min="3" max="3" width="38.1796875" style="177" customWidth="1"/>
    <col min="4" max="4" width="4.81640625" customWidth="1"/>
    <col min="5" max="5" width="10.453125" customWidth="1"/>
    <col min="6" max="6" width="9.81640625" customWidth="1"/>
    <col min="7" max="7" width="12.6328125" customWidth="1"/>
    <col min="8" max="24" width="0" hidden="1" customWidth="1"/>
    <col min="29" max="29" width="0" hidden="1" customWidth="1"/>
    <col min="31" max="41" width="0" hidden="1" customWidth="1"/>
    <col min="53" max="53" width="73.6328125" customWidth="1"/>
  </cols>
  <sheetData>
    <row r="1" spans="1:60" ht="15.75" customHeight="1" x14ac:dyDescent="0.35">
      <c r="A1" s="197" t="s">
        <v>7</v>
      </c>
      <c r="B1" s="197"/>
      <c r="C1" s="197"/>
      <c r="D1" s="197"/>
      <c r="E1" s="197"/>
      <c r="F1" s="197"/>
      <c r="G1" s="197"/>
      <c r="AG1" t="s">
        <v>95</v>
      </c>
    </row>
    <row r="2" spans="1:60" ht="25" customHeight="1" x14ac:dyDescent="0.25">
      <c r="A2" s="198" t="s">
        <v>8</v>
      </c>
      <c r="B2" s="49" t="s">
        <v>44</v>
      </c>
      <c r="C2" s="201" t="s">
        <v>45</v>
      </c>
      <c r="D2" s="199"/>
      <c r="E2" s="199"/>
      <c r="F2" s="199"/>
      <c r="G2" s="200"/>
      <c r="AG2" t="s">
        <v>96</v>
      </c>
    </row>
    <row r="3" spans="1:60" ht="25" customHeight="1" x14ac:dyDescent="0.25">
      <c r="A3" s="198" t="s">
        <v>9</v>
      </c>
      <c r="B3" s="49" t="s">
        <v>57</v>
      </c>
      <c r="C3" s="201" t="s">
        <v>58</v>
      </c>
      <c r="D3" s="199"/>
      <c r="E3" s="199"/>
      <c r="F3" s="199"/>
      <c r="G3" s="200"/>
      <c r="AC3" s="177" t="s">
        <v>96</v>
      </c>
      <c r="AG3" t="s">
        <v>97</v>
      </c>
    </row>
    <row r="4" spans="1:60" ht="25" customHeight="1" x14ac:dyDescent="0.25">
      <c r="A4" s="202" t="s">
        <v>10</v>
      </c>
      <c r="B4" s="203" t="s">
        <v>59</v>
      </c>
      <c r="C4" s="204" t="s">
        <v>60</v>
      </c>
      <c r="D4" s="205"/>
      <c r="E4" s="205"/>
      <c r="F4" s="205"/>
      <c r="G4" s="206"/>
      <c r="AG4" t="s">
        <v>98</v>
      </c>
    </row>
    <row r="5" spans="1:60" x14ac:dyDescent="0.25">
      <c r="D5" s="10"/>
    </row>
    <row r="6" spans="1:60" ht="37.5" x14ac:dyDescent="0.25">
      <c r="A6" s="208" t="s">
        <v>99</v>
      </c>
      <c r="B6" s="210" t="s">
        <v>100</v>
      </c>
      <c r="C6" s="210" t="s">
        <v>101</v>
      </c>
      <c r="D6" s="209" t="s">
        <v>102</v>
      </c>
      <c r="E6" s="208" t="s">
        <v>103</v>
      </c>
      <c r="F6" s="207" t="s">
        <v>104</v>
      </c>
      <c r="G6" s="208" t="s">
        <v>31</v>
      </c>
      <c r="H6" s="211" t="s">
        <v>32</v>
      </c>
      <c r="I6" s="211" t="s">
        <v>105</v>
      </c>
      <c r="J6" s="211" t="s">
        <v>33</v>
      </c>
      <c r="K6" s="211" t="s">
        <v>106</v>
      </c>
      <c r="L6" s="211" t="s">
        <v>107</v>
      </c>
      <c r="M6" s="211" t="s">
        <v>108</v>
      </c>
      <c r="N6" s="211" t="s">
        <v>109</v>
      </c>
      <c r="O6" s="211" t="s">
        <v>110</v>
      </c>
      <c r="P6" s="211" t="s">
        <v>111</v>
      </c>
      <c r="Q6" s="211" t="s">
        <v>112</v>
      </c>
      <c r="R6" s="211" t="s">
        <v>113</v>
      </c>
      <c r="S6" s="211" t="s">
        <v>114</v>
      </c>
      <c r="T6" s="211" t="s">
        <v>115</v>
      </c>
      <c r="U6" s="211" t="s">
        <v>116</v>
      </c>
      <c r="V6" s="211" t="s">
        <v>117</v>
      </c>
      <c r="W6" s="211" t="s">
        <v>118</v>
      </c>
      <c r="X6" s="211" t="s">
        <v>119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ht="13" x14ac:dyDescent="0.25">
      <c r="A8" s="237" t="s">
        <v>120</v>
      </c>
      <c r="B8" s="238" t="s">
        <v>86</v>
      </c>
      <c r="C8" s="258" t="s">
        <v>87</v>
      </c>
      <c r="D8" s="239"/>
      <c r="E8" s="240"/>
      <c r="F8" s="241"/>
      <c r="G8" s="242">
        <f>SUMIF(AG9:AG58,"&lt;&gt;NOR",G9:G58)</f>
        <v>0</v>
      </c>
      <c r="H8" s="236"/>
      <c r="I8" s="236">
        <f>SUM(I9:I58)</f>
        <v>0</v>
      </c>
      <c r="J8" s="236"/>
      <c r="K8" s="236">
        <f>SUM(K9:K58)</f>
        <v>0</v>
      </c>
      <c r="L8" s="236"/>
      <c r="M8" s="236">
        <f>SUM(M9:M58)</f>
        <v>0</v>
      </c>
      <c r="N8" s="236"/>
      <c r="O8" s="236">
        <f>SUM(O9:O58)</f>
        <v>0.28000000000000003</v>
      </c>
      <c r="P8" s="236"/>
      <c r="Q8" s="236">
        <f>SUM(Q9:Q58)</f>
        <v>0</v>
      </c>
      <c r="R8" s="236"/>
      <c r="S8" s="236"/>
      <c r="T8" s="236"/>
      <c r="U8" s="236"/>
      <c r="V8" s="236">
        <f>SUM(V9:V58)</f>
        <v>88.699999999999989</v>
      </c>
      <c r="W8" s="236"/>
      <c r="X8" s="236"/>
      <c r="AG8" t="s">
        <v>121</v>
      </c>
    </row>
    <row r="9" spans="1:60" outlineLevel="1" x14ac:dyDescent="0.25">
      <c r="A9" s="249">
        <v>1</v>
      </c>
      <c r="B9" s="250" t="s">
        <v>492</v>
      </c>
      <c r="C9" s="261" t="s">
        <v>493</v>
      </c>
      <c r="D9" s="251" t="s">
        <v>148</v>
      </c>
      <c r="E9" s="252">
        <v>15</v>
      </c>
      <c r="F9" s="253"/>
      <c r="G9" s="254">
        <f>ROUND(E9*F9,2)</f>
        <v>0</v>
      </c>
      <c r="H9" s="233"/>
      <c r="I9" s="232">
        <f>ROUND(E9*H9,2)</f>
        <v>0</v>
      </c>
      <c r="J9" s="233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 t="s">
        <v>125</v>
      </c>
      <c r="T9" s="232" t="s">
        <v>125</v>
      </c>
      <c r="U9" s="232">
        <v>0.11600000000000001</v>
      </c>
      <c r="V9" s="232">
        <f>ROUND(E9*U9,2)</f>
        <v>1.74</v>
      </c>
      <c r="W9" s="232"/>
      <c r="X9" s="232" t="s">
        <v>126</v>
      </c>
      <c r="Y9" s="212"/>
      <c r="Z9" s="212"/>
      <c r="AA9" s="212"/>
      <c r="AB9" s="212"/>
      <c r="AC9" s="212"/>
      <c r="AD9" s="212"/>
      <c r="AE9" s="212"/>
      <c r="AF9" s="212"/>
      <c r="AG9" s="212" t="s">
        <v>494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5">
      <c r="A10" s="249">
        <v>2</v>
      </c>
      <c r="B10" s="250" t="s">
        <v>495</v>
      </c>
      <c r="C10" s="261" t="s">
        <v>496</v>
      </c>
      <c r="D10" s="251" t="s">
        <v>148</v>
      </c>
      <c r="E10" s="252">
        <v>15.75</v>
      </c>
      <c r="F10" s="253"/>
      <c r="G10" s="254">
        <f>ROUND(E10*F10,2)</f>
        <v>0</v>
      </c>
      <c r="H10" s="233"/>
      <c r="I10" s="232">
        <f>ROUND(E10*H10,2)</f>
        <v>0</v>
      </c>
      <c r="J10" s="233"/>
      <c r="K10" s="232">
        <f>ROUND(E10*J10,2)</f>
        <v>0</v>
      </c>
      <c r="L10" s="232">
        <v>21</v>
      </c>
      <c r="M10" s="232">
        <f>G10*(1+L10/100)</f>
        <v>0</v>
      </c>
      <c r="N10" s="232">
        <v>2.4000000000000001E-4</v>
      </c>
      <c r="O10" s="232">
        <f>ROUND(E10*N10,2)</f>
        <v>0</v>
      </c>
      <c r="P10" s="232">
        <v>0</v>
      </c>
      <c r="Q10" s="232">
        <f>ROUND(E10*P10,2)</f>
        <v>0</v>
      </c>
      <c r="R10" s="232" t="s">
        <v>202</v>
      </c>
      <c r="S10" s="232" t="s">
        <v>125</v>
      </c>
      <c r="T10" s="232" t="s">
        <v>125</v>
      </c>
      <c r="U10" s="232">
        <v>0</v>
      </c>
      <c r="V10" s="232">
        <f>ROUND(E10*U10,2)</f>
        <v>0</v>
      </c>
      <c r="W10" s="232"/>
      <c r="X10" s="232" t="s">
        <v>203</v>
      </c>
      <c r="Y10" s="212"/>
      <c r="Z10" s="212"/>
      <c r="AA10" s="212"/>
      <c r="AB10" s="212"/>
      <c r="AC10" s="212"/>
      <c r="AD10" s="212"/>
      <c r="AE10" s="212"/>
      <c r="AF10" s="212"/>
      <c r="AG10" s="212" t="s">
        <v>230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0" outlineLevel="1" x14ac:dyDescent="0.25">
      <c r="A11" s="249">
        <v>3</v>
      </c>
      <c r="B11" s="250" t="s">
        <v>497</v>
      </c>
      <c r="C11" s="261" t="s">
        <v>498</v>
      </c>
      <c r="D11" s="251" t="s">
        <v>148</v>
      </c>
      <c r="E11" s="252">
        <v>60</v>
      </c>
      <c r="F11" s="253"/>
      <c r="G11" s="254">
        <f>ROUND(E11*F11,2)</f>
        <v>0</v>
      </c>
      <c r="H11" s="233"/>
      <c r="I11" s="232">
        <f>ROUND(E11*H11,2)</f>
        <v>0</v>
      </c>
      <c r="J11" s="233"/>
      <c r="K11" s="232">
        <f>ROUND(E11*J11,2)</f>
        <v>0</v>
      </c>
      <c r="L11" s="232">
        <v>21</v>
      </c>
      <c r="M11" s="232">
        <f>G11*(1+L11/100)</f>
        <v>0</v>
      </c>
      <c r="N11" s="232">
        <v>2.5000000000000001E-4</v>
      </c>
      <c r="O11" s="232">
        <f>ROUND(E11*N11,2)</f>
        <v>0.02</v>
      </c>
      <c r="P11" s="232">
        <v>0</v>
      </c>
      <c r="Q11" s="232">
        <f>ROUND(E11*P11,2)</f>
        <v>0</v>
      </c>
      <c r="R11" s="232"/>
      <c r="S11" s="232" t="s">
        <v>125</v>
      </c>
      <c r="T11" s="232" t="s">
        <v>125</v>
      </c>
      <c r="U11" s="232">
        <v>9.2670000000000002E-2</v>
      </c>
      <c r="V11" s="232">
        <f>ROUND(E11*U11,2)</f>
        <v>5.56</v>
      </c>
      <c r="W11" s="232"/>
      <c r="X11" s="232" t="s">
        <v>126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494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5">
      <c r="A12" s="249">
        <v>4</v>
      </c>
      <c r="B12" s="250" t="s">
        <v>499</v>
      </c>
      <c r="C12" s="261" t="s">
        <v>500</v>
      </c>
      <c r="D12" s="251" t="s">
        <v>148</v>
      </c>
      <c r="E12" s="252">
        <v>40</v>
      </c>
      <c r="F12" s="253"/>
      <c r="G12" s="254">
        <f>ROUND(E12*F12,2)</f>
        <v>0</v>
      </c>
      <c r="H12" s="233"/>
      <c r="I12" s="232">
        <f>ROUND(E12*H12,2)</f>
        <v>0</v>
      </c>
      <c r="J12" s="233"/>
      <c r="K12" s="232">
        <f>ROUND(E12*J12,2)</f>
        <v>0</v>
      </c>
      <c r="L12" s="232">
        <v>21</v>
      </c>
      <c r="M12" s="232">
        <f>G12*(1+L12/100)</f>
        <v>0</v>
      </c>
      <c r="N12" s="232">
        <v>0</v>
      </c>
      <c r="O12" s="232">
        <f>ROUND(E12*N12,2)</f>
        <v>0</v>
      </c>
      <c r="P12" s="232">
        <v>0</v>
      </c>
      <c r="Q12" s="232">
        <f>ROUND(E12*P12,2)</f>
        <v>0</v>
      </c>
      <c r="R12" s="232"/>
      <c r="S12" s="232" t="s">
        <v>125</v>
      </c>
      <c r="T12" s="232" t="s">
        <v>125</v>
      </c>
      <c r="U12" s="232">
        <v>0.16866999999999999</v>
      </c>
      <c r="V12" s="232">
        <f>ROUND(E12*U12,2)</f>
        <v>6.75</v>
      </c>
      <c r="W12" s="232"/>
      <c r="X12" s="232" t="s">
        <v>126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494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5">
      <c r="A13" s="249">
        <v>5</v>
      </c>
      <c r="B13" s="250" t="s">
        <v>501</v>
      </c>
      <c r="C13" s="261" t="s">
        <v>502</v>
      </c>
      <c r="D13" s="251" t="s">
        <v>148</v>
      </c>
      <c r="E13" s="252">
        <v>42</v>
      </c>
      <c r="F13" s="253"/>
      <c r="G13" s="254">
        <f>ROUND(E13*F13,2)</f>
        <v>0</v>
      </c>
      <c r="H13" s="233"/>
      <c r="I13" s="232">
        <f>ROUND(E13*H13,2)</f>
        <v>0</v>
      </c>
      <c r="J13" s="233"/>
      <c r="K13" s="232">
        <f>ROUND(E13*J13,2)</f>
        <v>0</v>
      </c>
      <c r="L13" s="232">
        <v>21</v>
      </c>
      <c r="M13" s="232">
        <f>G13*(1+L13/100)</f>
        <v>0</v>
      </c>
      <c r="N13" s="232">
        <v>2.7999999999999998E-4</v>
      </c>
      <c r="O13" s="232">
        <f>ROUND(E13*N13,2)</f>
        <v>0.01</v>
      </c>
      <c r="P13" s="232">
        <v>0</v>
      </c>
      <c r="Q13" s="232">
        <f>ROUND(E13*P13,2)</f>
        <v>0</v>
      </c>
      <c r="R13" s="232" t="s">
        <v>202</v>
      </c>
      <c r="S13" s="232" t="s">
        <v>125</v>
      </c>
      <c r="T13" s="232" t="s">
        <v>125</v>
      </c>
      <c r="U13" s="232">
        <v>0</v>
      </c>
      <c r="V13" s="232">
        <f>ROUND(E13*U13,2)</f>
        <v>0</v>
      </c>
      <c r="W13" s="232"/>
      <c r="X13" s="232" t="s">
        <v>203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204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0" outlineLevel="1" x14ac:dyDescent="0.25">
      <c r="A14" s="249">
        <v>6</v>
      </c>
      <c r="B14" s="250" t="s">
        <v>503</v>
      </c>
      <c r="C14" s="261" t="s">
        <v>504</v>
      </c>
      <c r="D14" s="251" t="s">
        <v>148</v>
      </c>
      <c r="E14" s="252">
        <v>20</v>
      </c>
      <c r="F14" s="253"/>
      <c r="G14" s="254">
        <f>ROUND(E14*F14,2)</f>
        <v>0</v>
      </c>
      <c r="H14" s="233"/>
      <c r="I14" s="232">
        <f>ROUND(E14*H14,2)</f>
        <v>0</v>
      </c>
      <c r="J14" s="233"/>
      <c r="K14" s="232">
        <f>ROUND(E14*J14,2)</f>
        <v>0</v>
      </c>
      <c r="L14" s="232">
        <v>21</v>
      </c>
      <c r="M14" s="232">
        <f>G14*(1+L14/100)</f>
        <v>0</v>
      </c>
      <c r="N14" s="232">
        <v>6.8999999999999997E-4</v>
      </c>
      <c r="O14" s="232">
        <f>ROUND(E14*N14,2)</f>
        <v>0.01</v>
      </c>
      <c r="P14" s="232">
        <v>0</v>
      </c>
      <c r="Q14" s="232">
        <f>ROUND(E14*P14,2)</f>
        <v>0</v>
      </c>
      <c r="R14" s="232"/>
      <c r="S14" s="232" t="s">
        <v>125</v>
      </c>
      <c r="T14" s="232" t="s">
        <v>125</v>
      </c>
      <c r="U14" s="232">
        <v>0.13950000000000001</v>
      </c>
      <c r="V14" s="232">
        <f>ROUND(E14*U14,2)</f>
        <v>2.79</v>
      </c>
      <c r="W14" s="232"/>
      <c r="X14" s="232" t="s">
        <v>126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494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5">
      <c r="A15" s="249">
        <v>7</v>
      </c>
      <c r="B15" s="250" t="s">
        <v>505</v>
      </c>
      <c r="C15" s="261" t="s">
        <v>506</v>
      </c>
      <c r="D15" s="251" t="s">
        <v>133</v>
      </c>
      <c r="E15" s="252">
        <v>10</v>
      </c>
      <c r="F15" s="253"/>
      <c r="G15" s="254">
        <f>ROUND(E15*F15,2)</f>
        <v>0</v>
      </c>
      <c r="H15" s="233"/>
      <c r="I15" s="232">
        <f>ROUND(E15*H15,2)</f>
        <v>0</v>
      </c>
      <c r="J15" s="233"/>
      <c r="K15" s="232">
        <f>ROUND(E15*J15,2)</f>
        <v>0</v>
      </c>
      <c r="L15" s="232">
        <v>21</v>
      </c>
      <c r="M15" s="232">
        <f>G15*(1+L15/100)</f>
        <v>0</v>
      </c>
      <c r="N15" s="232">
        <v>0</v>
      </c>
      <c r="O15" s="232">
        <f>ROUND(E15*N15,2)</f>
        <v>0</v>
      </c>
      <c r="P15" s="232">
        <v>0</v>
      </c>
      <c r="Q15" s="232">
        <f>ROUND(E15*P15,2)</f>
        <v>0</v>
      </c>
      <c r="R15" s="232"/>
      <c r="S15" s="232" t="s">
        <v>125</v>
      </c>
      <c r="T15" s="232" t="s">
        <v>125</v>
      </c>
      <c r="U15" s="232">
        <v>0.28966999999999998</v>
      </c>
      <c r="V15" s="232">
        <f>ROUND(E15*U15,2)</f>
        <v>2.9</v>
      </c>
      <c r="W15" s="232"/>
      <c r="X15" s="232" t="s">
        <v>126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494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0" outlineLevel="1" x14ac:dyDescent="0.25">
      <c r="A16" s="249">
        <v>8</v>
      </c>
      <c r="B16" s="250" t="s">
        <v>507</v>
      </c>
      <c r="C16" s="261" t="s">
        <v>508</v>
      </c>
      <c r="D16" s="251" t="s">
        <v>148</v>
      </c>
      <c r="E16" s="252">
        <v>50</v>
      </c>
      <c r="F16" s="253"/>
      <c r="G16" s="254">
        <f>ROUND(E16*F16,2)</f>
        <v>0</v>
      </c>
      <c r="H16" s="233"/>
      <c r="I16" s="232">
        <f>ROUND(E16*H16,2)</f>
        <v>0</v>
      </c>
      <c r="J16" s="233"/>
      <c r="K16" s="232">
        <f>ROUND(E16*J16,2)</f>
        <v>0</v>
      </c>
      <c r="L16" s="232">
        <v>21</v>
      </c>
      <c r="M16" s="232">
        <f>G16*(1+L16/100)</f>
        <v>0</v>
      </c>
      <c r="N16" s="232">
        <v>1.7000000000000001E-4</v>
      </c>
      <c r="O16" s="232">
        <f>ROUND(E16*N16,2)</f>
        <v>0.01</v>
      </c>
      <c r="P16" s="232">
        <v>0</v>
      </c>
      <c r="Q16" s="232">
        <f>ROUND(E16*P16,2)</f>
        <v>0</v>
      </c>
      <c r="R16" s="232"/>
      <c r="S16" s="232" t="s">
        <v>125</v>
      </c>
      <c r="T16" s="232" t="s">
        <v>125</v>
      </c>
      <c r="U16" s="232">
        <v>5.0959999999999998E-2</v>
      </c>
      <c r="V16" s="232">
        <f>ROUND(E16*U16,2)</f>
        <v>2.5499999999999998</v>
      </c>
      <c r="W16" s="232"/>
      <c r="X16" s="232" t="s">
        <v>126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494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0" outlineLevel="1" x14ac:dyDescent="0.25">
      <c r="A17" s="249">
        <v>9</v>
      </c>
      <c r="B17" s="250" t="s">
        <v>509</v>
      </c>
      <c r="C17" s="261" t="s">
        <v>510</v>
      </c>
      <c r="D17" s="251" t="s">
        <v>148</v>
      </c>
      <c r="E17" s="252">
        <v>80</v>
      </c>
      <c r="F17" s="253"/>
      <c r="G17" s="254">
        <f>ROUND(E17*F17,2)</f>
        <v>0</v>
      </c>
      <c r="H17" s="233"/>
      <c r="I17" s="232">
        <f>ROUND(E17*H17,2)</f>
        <v>0</v>
      </c>
      <c r="J17" s="233"/>
      <c r="K17" s="232">
        <f>ROUND(E17*J17,2)</f>
        <v>0</v>
      </c>
      <c r="L17" s="232">
        <v>21</v>
      </c>
      <c r="M17" s="232">
        <f>G17*(1+L17/100)</f>
        <v>0</v>
      </c>
      <c r="N17" s="232">
        <v>9.3000000000000005E-4</v>
      </c>
      <c r="O17" s="232">
        <f>ROUND(E17*N17,2)</f>
        <v>7.0000000000000007E-2</v>
      </c>
      <c r="P17" s="232">
        <v>0</v>
      </c>
      <c r="Q17" s="232">
        <f>ROUND(E17*P17,2)</f>
        <v>0</v>
      </c>
      <c r="R17" s="232"/>
      <c r="S17" s="232" t="s">
        <v>125</v>
      </c>
      <c r="T17" s="232" t="s">
        <v>125</v>
      </c>
      <c r="U17" s="232">
        <v>7.4060000000000001E-2</v>
      </c>
      <c r="V17" s="232">
        <f>ROUND(E17*U17,2)</f>
        <v>5.92</v>
      </c>
      <c r="W17" s="232"/>
      <c r="X17" s="232" t="s">
        <v>126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494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5">
      <c r="A18" s="249">
        <v>10</v>
      </c>
      <c r="B18" s="250" t="s">
        <v>511</v>
      </c>
      <c r="C18" s="261" t="s">
        <v>512</v>
      </c>
      <c r="D18" s="251" t="s">
        <v>133</v>
      </c>
      <c r="E18" s="252">
        <v>30</v>
      </c>
      <c r="F18" s="253"/>
      <c r="G18" s="254">
        <f>ROUND(E18*F18,2)</f>
        <v>0</v>
      </c>
      <c r="H18" s="233"/>
      <c r="I18" s="232">
        <f>ROUND(E18*H18,2)</f>
        <v>0</v>
      </c>
      <c r="J18" s="233"/>
      <c r="K18" s="232">
        <f>ROUND(E18*J18,2)</f>
        <v>0</v>
      </c>
      <c r="L18" s="232">
        <v>21</v>
      </c>
      <c r="M18" s="232">
        <f>G18*(1+L18/100)</f>
        <v>0</v>
      </c>
      <c r="N18" s="232">
        <v>0</v>
      </c>
      <c r="O18" s="232">
        <f>ROUND(E18*N18,2)</f>
        <v>0</v>
      </c>
      <c r="P18" s="232">
        <v>0</v>
      </c>
      <c r="Q18" s="232">
        <f>ROUND(E18*P18,2)</f>
        <v>0</v>
      </c>
      <c r="R18" s="232"/>
      <c r="S18" s="232" t="s">
        <v>125</v>
      </c>
      <c r="T18" s="232" t="s">
        <v>125</v>
      </c>
      <c r="U18" s="232">
        <v>5.0500000000000003E-2</v>
      </c>
      <c r="V18" s="232">
        <f>ROUND(E18*U18,2)</f>
        <v>1.52</v>
      </c>
      <c r="W18" s="232"/>
      <c r="X18" s="232" t="s">
        <v>126</v>
      </c>
      <c r="Y18" s="212"/>
      <c r="Z18" s="212"/>
      <c r="AA18" s="212"/>
      <c r="AB18" s="212"/>
      <c r="AC18" s="212"/>
      <c r="AD18" s="212"/>
      <c r="AE18" s="212"/>
      <c r="AF18" s="212"/>
      <c r="AG18" s="212" t="s">
        <v>494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5">
      <c r="A19" s="249">
        <v>11</v>
      </c>
      <c r="B19" s="250" t="s">
        <v>513</v>
      </c>
      <c r="C19" s="261" t="s">
        <v>514</v>
      </c>
      <c r="D19" s="251" t="s">
        <v>133</v>
      </c>
      <c r="E19" s="252">
        <v>15</v>
      </c>
      <c r="F19" s="253"/>
      <c r="G19" s="254">
        <f>ROUND(E19*F19,2)</f>
        <v>0</v>
      </c>
      <c r="H19" s="233"/>
      <c r="I19" s="232">
        <f>ROUND(E19*H19,2)</f>
        <v>0</v>
      </c>
      <c r="J19" s="233"/>
      <c r="K19" s="232">
        <f>ROUND(E19*J19,2)</f>
        <v>0</v>
      </c>
      <c r="L19" s="232">
        <v>21</v>
      </c>
      <c r="M19" s="232">
        <f>G19*(1+L19/100)</f>
        <v>0</v>
      </c>
      <c r="N19" s="232">
        <v>0</v>
      </c>
      <c r="O19" s="232">
        <f>ROUND(E19*N19,2)</f>
        <v>0</v>
      </c>
      <c r="P19" s="232">
        <v>0</v>
      </c>
      <c r="Q19" s="232">
        <f>ROUND(E19*P19,2)</f>
        <v>0</v>
      </c>
      <c r="R19" s="232" t="s">
        <v>202</v>
      </c>
      <c r="S19" s="232" t="s">
        <v>125</v>
      </c>
      <c r="T19" s="232" t="s">
        <v>125</v>
      </c>
      <c r="U19" s="232">
        <v>0</v>
      </c>
      <c r="V19" s="232">
        <f>ROUND(E19*U19,2)</f>
        <v>0</v>
      </c>
      <c r="W19" s="232"/>
      <c r="X19" s="232" t="s">
        <v>203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204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49">
        <v>12</v>
      </c>
      <c r="B20" s="250" t="s">
        <v>515</v>
      </c>
      <c r="C20" s="261" t="s">
        <v>516</v>
      </c>
      <c r="D20" s="251" t="s">
        <v>133</v>
      </c>
      <c r="E20" s="252">
        <v>6</v>
      </c>
      <c r="F20" s="253"/>
      <c r="G20" s="254">
        <f>ROUND(E20*F20,2)</f>
        <v>0</v>
      </c>
      <c r="H20" s="233"/>
      <c r="I20" s="232">
        <f>ROUND(E20*H20,2)</f>
        <v>0</v>
      </c>
      <c r="J20" s="233"/>
      <c r="K20" s="232">
        <f>ROUND(E20*J20,2)</f>
        <v>0</v>
      </c>
      <c r="L20" s="232">
        <v>21</v>
      </c>
      <c r="M20" s="232">
        <f>G20*(1+L20/100)</f>
        <v>0</v>
      </c>
      <c r="N20" s="232">
        <v>0</v>
      </c>
      <c r="O20" s="232">
        <f>ROUND(E20*N20,2)</f>
        <v>0</v>
      </c>
      <c r="P20" s="232">
        <v>0</v>
      </c>
      <c r="Q20" s="232">
        <f>ROUND(E20*P20,2)</f>
        <v>0</v>
      </c>
      <c r="R20" s="232"/>
      <c r="S20" s="232" t="s">
        <v>125</v>
      </c>
      <c r="T20" s="232" t="s">
        <v>125</v>
      </c>
      <c r="U20" s="232">
        <v>0.4955</v>
      </c>
      <c r="V20" s="232">
        <f>ROUND(E20*U20,2)</f>
        <v>2.97</v>
      </c>
      <c r="W20" s="232"/>
      <c r="X20" s="232" t="s">
        <v>126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494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5">
      <c r="A21" s="249">
        <v>13</v>
      </c>
      <c r="B21" s="250" t="s">
        <v>517</v>
      </c>
      <c r="C21" s="261" t="s">
        <v>518</v>
      </c>
      <c r="D21" s="251" t="s">
        <v>133</v>
      </c>
      <c r="E21" s="252">
        <v>24</v>
      </c>
      <c r="F21" s="253"/>
      <c r="G21" s="254">
        <f>ROUND(E21*F21,2)</f>
        <v>0</v>
      </c>
      <c r="H21" s="233"/>
      <c r="I21" s="232">
        <f>ROUND(E21*H21,2)</f>
        <v>0</v>
      </c>
      <c r="J21" s="233"/>
      <c r="K21" s="232">
        <f>ROUND(E21*J21,2)</f>
        <v>0</v>
      </c>
      <c r="L21" s="232">
        <v>21</v>
      </c>
      <c r="M21" s="232">
        <f>G21*(1+L21/100)</f>
        <v>0</v>
      </c>
      <c r="N21" s="232">
        <v>0</v>
      </c>
      <c r="O21" s="232">
        <f>ROUND(E21*N21,2)</f>
        <v>0</v>
      </c>
      <c r="P21" s="232">
        <v>0</v>
      </c>
      <c r="Q21" s="232">
        <f>ROUND(E21*P21,2)</f>
        <v>0</v>
      </c>
      <c r="R21" s="232" t="s">
        <v>202</v>
      </c>
      <c r="S21" s="232" t="s">
        <v>125</v>
      </c>
      <c r="T21" s="232" t="s">
        <v>125</v>
      </c>
      <c r="U21" s="232">
        <v>0</v>
      </c>
      <c r="V21" s="232">
        <f>ROUND(E21*U21,2)</f>
        <v>0</v>
      </c>
      <c r="W21" s="232"/>
      <c r="X21" s="232" t="s">
        <v>203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204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5">
      <c r="A22" s="243">
        <v>14</v>
      </c>
      <c r="B22" s="244" t="s">
        <v>519</v>
      </c>
      <c r="C22" s="259" t="s">
        <v>520</v>
      </c>
      <c r="D22" s="245" t="s">
        <v>133</v>
      </c>
      <c r="E22" s="246">
        <v>1</v>
      </c>
      <c r="F22" s="247"/>
      <c r="G22" s="248">
        <f>ROUND(E22*F22,2)</f>
        <v>0</v>
      </c>
      <c r="H22" s="233"/>
      <c r="I22" s="232">
        <f>ROUND(E22*H22,2)</f>
        <v>0</v>
      </c>
      <c r="J22" s="233"/>
      <c r="K22" s="232">
        <f>ROUND(E22*J22,2)</f>
        <v>0</v>
      </c>
      <c r="L22" s="232">
        <v>21</v>
      </c>
      <c r="M22" s="232">
        <f>G22*(1+L22/100)</f>
        <v>0</v>
      </c>
      <c r="N22" s="232">
        <v>0</v>
      </c>
      <c r="O22" s="232">
        <f>ROUND(E22*N22,2)</f>
        <v>0</v>
      </c>
      <c r="P22" s="232">
        <v>0</v>
      </c>
      <c r="Q22" s="232">
        <f>ROUND(E22*P22,2)</f>
        <v>0</v>
      </c>
      <c r="R22" s="232"/>
      <c r="S22" s="232" t="s">
        <v>125</v>
      </c>
      <c r="T22" s="232" t="s">
        <v>125</v>
      </c>
      <c r="U22" s="232">
        <v>1.3666700000000001</v>
      </c>
      <c r="V22" s="232">
        <f>ROUND(E22*U22,2)</f>
        <v>1.37</v>
      </c>
      <c r="W22" s="232"/>
      <c r="X22" s="232" t="s">
        <v>126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494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0.5" outlineLevel="1" x14ac:dyDescent="0.25">
      <c r="A23" s="229"/>
      <c r="B23" s="230"/>
      <c r="C23" s="262" t="s">
        <v>521</v>
      </c>
      <c r="D23" s="255"/>
      <c r="E23" s="255"/>
      <c r="F23" s="255"/>
      <c r="G23" s="255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12"/>
      <c r="Z23" s="212"/>
      <c r="AA23" s="212"/>
      <c r="AB23" s="212"/>
      <c r="AC23" s="212"/>
      <c r="AD23" s="212"/>
      <c r="AE23" s="212"/>
      <c r="AF23" s="212"/>
      <c r="AG23" s="212" t="s">
        <v>220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71" t="str">
        <f>C23</f>
        <v>Montáž stožárové rozvodnice, montáže kabelu mezi rozvodnicí a vlastním svítidlem včetně jeho ukončení a zapojení v rozvodnici. U stožárů typu Ž je v položce zakalkulováno i zapojení dotykové spojky.</v>
      </c>
      <c r="BB23" s="212"/>
      <c r="BC23" s="212"/>
      <c r="BD23" s="212"/>
      <c r="BE23" s="212"/>
      <c r="BF23" s="212"/>
      <c r="BG23" s="212"/>
      <c r="BH23" s="212"/>
    </row>
    <row r="24" spans="1:60" outlineLevel="1" x14ac:dyDescent="0.25">
      <c r="A24" s="249">
        <v>15</v>
      </c>
      <c r="B24" s="250" t="s">
        <v>522</v>
      </c>
      <c r="C24" s="261" t="s">
        <v>523</v>
      </c>
      <c r="D24" s="251" t="s">
        <v>524</v>
      </c>
      <c r="E24" s="252">
        <v>1</v>
      </c>
      <c r="F24" s="253"/>
      <c r="G24" s="254">
        <f>ROUND(E24*F24,2)</f>
        <v>0</v>
      </c>
      <c r="H24" s="233"/>
      <c r="I24" s="232">
        <f>ROUND(E24*H24,2)</f>
        <v>0</v>
      </c>
      <c r="J24" s="233"/>
      <c r="K24" s="232">
        <f>ROUND(E24*J24,2)</f>
        <v>0</v>
      </c>
      <c r="L24" s="232">
        <v>21</v>
      </c>
      <c r="M24" s="232">
        <f>G24*(1+L24/100)</f>
        <v>0</v>
      </c>
      <c r="N24" s="232">
        <v>0</v>
      </c>
      <c r="O24" s="232">
        <f>ROUND(E24*N24,2)</f>
        <v>0</v>
      </c>
      <c r="P24" s="232">
        <v>0</v>
      </c>
      <c r="Q24" s="232">
        <f>ROUND(E24*P24,2)</f>
        <v>0</v>
      </c>
      <c r="R24" s="232"/>
      <c r="S24" s="232" t="s">
        <v>436</v>
      </c>
      <c r="T24" s="232" t="s">
        <v>437</v>
      </c>
      <c r="U24" s="232">
        <v>0</v>
      </c>
      <c r="V24" s="232">
        <f>ROUND(E24*U24,2)</f>
        <v>0</v>
      </c>
      <c r="W24" s="232"/>
      <c r="X24" s="232" t="s">
        <v>203</v>
      </c>
      <c r="Y24" s="212"/>
      <c r="Z24" s="212"/>
      <c r="AA24" s="212"/>
      <c r="AB24" s="212"/>
      <c r="AC24" s="212"/>
      <c r="AD24" s="212"/>
      <c r="AE24" s="212"/>
      <c r="AF24" s="212"/>
      <c r="AG24" s="212" t="s">
        <v>204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5">
      <c r="A25" s="243">
        <v>16</v>
      </c>
      <c r="B25" s="244" t="s">
        <v>525</v>
      </c>
      <c r="C25" s="259" t="s">
        <v>526</v>
      </c>
      <c r="D25" s="245" t="s">
        <v>133</v>
      </c>
      <c r="E25" s="246">
        <v>2</v>
      </c>
      <c r="F25" s="247"/>
      <c r="G25" s="248">
        <f>ROUND(E25*F25,2)</f>
        <v>0</v>
      </c>
      <c r="H25" s="233"/>
      <c r="I25" s="232">
        <f>ROUND(E25*H25,2)</f>
        <v>0</v>
      </c>
      <c r="J25" s="233"/>
      <c r="K25" s="232">
        <f>ROUND(E25*J25,2)</f>
        <v>0</v>
      </c>
      <c r="L25" s="232">
        <v>21</v>
      </c>
      <c r="M25" s="232">
        <f>G25*(1+L25/100)</f>
        <v>0</v>
      </c>
      <c r="N25" s="232">
        <v>0</v>
      </c>
      <c r="O25" s="232">
        <f>ROUND(E25*N25,2)</f>
        <v>0</v>
      </c>
      <c r="P25" s="232">
        <v>0</v>
      </c>
      <c r="Q25" s="232">
        <f>ROUND(E25*P25,2)</f>
        <v>0</v>
      </c>
      <c r="R25" s="232"/>
      <c r="S25" s="232" t="s">
        <v>125</v>
      </c>
      <c r="T25" s="232" t="s">
        <v>125</v>
      </c>
      <c r="U25" s="232">
        <v>1.4166700000000001</v>
      </c>
      <c r="V25" s="232">
        <f>ROUND(E25*U25,2)</f>
        <v>2.83</v>
      </c>
      <c r="W25" s="232"/>
      <c r="X25" s="232" t="s">
        <v>126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494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0.5" outlineLevel="1" x14ac:dyDescent="0.25">
      <c r="A26" s="229"/>
      <c r="B26" s="230"/>
      <c r="C26" s="262" t="s">
        <v>521</v>
      </c>
      <c r="D26" s="255"/>
      <c r="E26" s="255"/>
      <c r="F26" s="255"/>
      <c r="G26" s="255"/>
      <c r="H26" s="232"/>
      <c r="I26" s="232"/>
      <c r="J26" s="232"/>
      <c r="K26" s="232"/>
      <c r="L26" s="232"/>
      <c r="M26" s="232"/>
      <c r="N26" s="232"/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12"/>
      <c r="Z26" s="212"/>
      <c r="AA26" s="212"/>
      <c r="AB26" s="212"/>
      <c r="AC26" s="212"/>
      <c r="AD26" s="212"/>
      <c r="AE26" s="212"/>
      <c r="AF26" s="212"/>
      <c r="AG26" s="212" t="s">
        <v>220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71" t="str">
        <f>C26</f>
        <v>Montáž stožárové rozvodnice, montáže kabelu mezi rozvodnicí a vlastním svítidlem včetně jeho ukončení a zapojení v rozvodnici. U stožárů typu Ž je v položce zakalkulováno i zapojení dotykové spojky.</v>
      </c>
      <c r="BB26" s="212"/>
      <c r="BC26" s="212"/>
      <c r="BD26" s="212"/>
      <c r="BE26" s="212"/>
      <c r="BF26" s="212"/>
      <c r="BG26" s="212"/>
      <c r="BH26" s="212"/>
    </row>
    <row r="27" spans="1:60" outlineLevel="1" x14ac:dyDescent="0.25">
      <c r="A27" s="249">
        <v>17</v>
      </c>
      <c r="B27" s="250" t="s">
        <v>527</v>
      </c>
      <c r="C27" s="261" t="s">
        <v>528</v>
      </c>
      <c r="D27" s="251" t="s">
        <v>524</v>
      </c>
      <c r="E27" s="252">
        <v>2</v>
      </c>
      <c r="F27" s="253"/>
      <c r="G27" s="254">
        <f>ROUND(E27*F27,2)</f>
        <v>0</v>
      </c>
      <c r="H27" s="233"/>
      <c r="I27" s="232">
        <f>ROUND(E27*H27,2)</f>
        <v>0</v>
      </c>
      <c r="J27" s="233"/>
      <c r="K27" s="232">
        <f>ROUND(E27*J27,2)</f>
        <v>0</v>
      </c>
      <c r="L27" s="232">
        <v>21</v>
      </c>
      <c r="M27" s="232">
        <f>G27*(1+L27/100)</f>
        <v>0</v>
      </c>
      <c r="N27" s="232">
        <v>0</v>
      </c>
      <c r="O27" s="232">
        <f>ROUND(E27*N27,2)</f>
        <v>0</v>
      </c>
      <c r="P27" s="232">
        <v>0</v>
      </c>
      <c r="Q27" s="232">
        <f>ROUND(E27*P27,2)</f>
        <v>0</v>
      </c>
      <c r="R27" s="232"/>
      <c r="S27" s="232" t="s">
        <v>436</v>
      </c>
      <c r="T27" s="232" t="s">
        <v>437</v>
      </c>
      <c r="U27" s="232">
        <v>0</v>
      </c>
      <c r="V27" s="232">
        <f>ROUND(E27*U27,2)</f>
        <v>0</v>
      </c>
      <c r="W27" s="232"/>
      <c r="X27" s="232" t="s">
        <v>203</v>
      </c>
      <c r="Y27" s="212"/>
      <c r="Z27" s="212"/>
      <c r="AA27" s="212"/>
      <c r="AB27" s="212"/>
      <c r="AC27" s="212"/>
      <c r="AD27" s="212"/>
      <c r="AE27" s="212"/>
      <c r="AF27" s="212"/>
      <c r="AG27" s="212" t="s">
        <v>204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5">
      <c r="A28" s="249">
        <v>18</v>
      </c>
      <c r="B28" s="250" t="s">
        <v>529</v>
      </c>
      <c r="C28" s="261" t="s">
        <v>530</v>
      </c>
      <c r="D28" s="251" t="s">
        <v>133</v>
      </c>
      <c r="E28" s="252">
        <v>5</v>
      </c>
      <c r="F28" s="253"/>
      <c r="G28" s="254">
        <f>ROUND(E28*F28,2)</f>
        <v>0</v>
      </c>
      <c r="H28" s="233"/>
      <c r="I28" s="232">
        <f>ROUND(E28*H28,2)</f>
        <v>0</v>
      </c>
      <c r="J28" s="233"/>
      <c r="K28" s="232">
        <f>ROUND(E28*J28,2)</f>
        <v>0</v>
      </c>
      <c r="L28" s="232">
        <v>21</v>
      </c>
      <c r="M28" s="232">
        <f>G28*(1+L28/100)</f>
        <v>0</v>
      </c>
      <c r="N28" s="232">
        <v>0</v>
      </c>
      <c r="O28" s="232">
        <f>ROUND(E28*N28,2)</f>
        <v>0</v>
      </c>
      <c r="P28" s="232">
        <v>0</v>
      </c>
      <c r="Q28" s="232">
        <f>ROUND(E28*P28,2)</f>
        <v>0</v>
      </c>
      <c r="R28" s="232"/>
      <c r="S28" s="232" t="s">
        <v>125</v>
      </c>
      <c r="T28" s="232" t="s">
        <v>125</v>
      </c>
      <c r="U28" s="232">
        <v>0.24232999999999999</v>
      </c>
      <c r="V28" s="232">
        <f>ROUND(E28*U28,2)</f>
        <v>1.21</v>
      </c>
      <c r="W28" s="232"/>
      <c r="X28" s="232" t="s">
        <v>126</v>
      </c>
      <c r="Y28" s="212"/>
      <c r="Z28" s="212"/>
      <c r="AA28" s="212"/>
      <c r="AB28" s="212"/>
      <c r="AC28" s="212"/>
      <c r="AD28" s="212"/>
      <c r="AE28" s="212"/>
      <c r="AF28" s="212"/>
      <c r="AG28" s="212" t="s">
        <v>494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5">
      <c r="A29" s="249">
        <v>19</v>
      </c>
      <c r="B29" s="250" t="s">
        <v>531</v>
      </c>
      <c r="C29" s="261" t="s">
        <v>532</v>
      </c>
      <c r="D29" s="251" t="s">
        <v>133</v>
      </c>
      <c r="E29" s="252">
        <v>5</v>
      </c>
      <c r="F29" s="253"/>
      <c r="G29" s="254">
        <f>ROUND(E29*F29,2)</f>
        <v>0</v>
      </c>
      <c r="H29" s="233"/>
      <c r="I29" s="232">
        <f>ROUND(E29*H29,2)</f>
        <v>0</v>
      </c>
      <c r="J29" s="233"/>
      <c r="K29" s="232">
        <f>ROUND(E29*J29,2)</f>
        <v>0</v>
      </c>
      <c r="L29" s="232">
        <v>21</v>
      </c>
      <c r="M29" s="232">
        <f>G29*(1+L29/100)</f>
        <v>0</v>
      </c>
      <c r="N29" s="232">
        <v>0</v>
      </c>
      <c r="O29" s="232">
        <f>ROUND(E29*N29,2)</f>
        <v>0</v>
      </c>
      <c r="P29" s="232">
        <v>0</v>
      </c>
      <c r="Q29" s="232">
        <f>ROUND(E29*P29,2)</f>
        <v>0</v>
      </c>
      <c r="R29" s="232" t="s">
        <v>202</v>
      </c>
      <c r="S29" s="232" t="s">
        <v>125</v>
      </c>
      <c r="T29" s="232" t="s">
        <v>125</v>
      </c>
      <c r="U29" s="232">
        <v>0</v>
      </c>
      <c r="V29" s="232">
        <f>ROUND(E29*U29,2)</f>
        <v>0</v>
      </c>
      <c r="W29" s="232"/>
      <c r="X29" s="232" t="s">
        <v>203</v>
      </c>
      <c r="Y29" s="212"/>
      <c r="Z29" s="212"/>
      <c r="AA29" s="212"/>
      <c r="AB29" s="212"/>
      <c r="AC29" s="212"/>
      <c r="AD29" s="212"/>
      <c r="AE29" s="212"/>
      <c r="AF29" s="212"/>
      <c r="AG29" s="212" t="s">
        <v>204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5">
      <c r="A30" s="249">
        <v>20</v>
      </c>
      <c r="B30" s="250" t="s">
        <v>533</v>
      </c>
      <c r="C30" s="261" t="s">
        <v>534</v>
      </c>
      <c r="D30" s="251" t="s">
        <v>133</v>
      </c>
      <c r="E30" s="252">
        <v>5</v>
      </c>
      <c r="F30" s="253"/>
      <c r="G30" s="254">
        <f>ROUND(E30*F30,2)</f>
        <v>0</v>
      </c>
      <c r="H30" s="233"/>
      <c r="I30" s="232">
        <f>ROUND(E30*H30,2)</f>
        <v>0</v>
      </c>
      <c r="J30" s="233"/>
      <c r="K30" s="232">
        <f>ROUND(E30*J30,2)</f>
        <v>0</v>
      </c>
      <c r="L30" s="232">
        <v>21</v>
      </c>
      <c r="M30" s="232">
        <f>G30*(1+L30/100)</f>
        <v>0</v>
      </c>
      <c r="N30" s="232">
        <v>4.0000000000000003E-5</v>
      </c>
      <c r="O30" s="232">
        <f>ROUND(E30*N30,2)</f>
        <v>0</v>
      </c>
      <c r="P30" s="232">
        <v>0</v>
      </c>
      <c r="Q30" s="232">
        <f>ROUND(E30*P30,2)</f>
        <v>0</v>
      </c>
      <c r="R30" s="232" t="s">
        <v>202</v>
      </c>
      <c r="S30" s="232" t="s">
        <v>125</v>
      </c>
      <c r="T30" s="232" t="s">
        <v>125</v>
      </c>
      <c r="U30" s="232">
        <v>0</v>
      </c>
      <c r="V30" s="232">
        <f>ROUND(E30*U30,2)</f>
        <v>0</v>
      </c>
      <c r="W30" s="232"/>
      <c r="X30" s="232" t="s">
        <v>203</v>
      </c>
      <c r="Y30" s="212"/>
      <c r="Z30" s="212"/>
      <c r="AA30" s="212"/>
      <c r="AB30" s="212"/>
      <c r="AC30" s="212"/>
      <c r="AD30" s="212"/>
      <c r="AE30" s="212"/>
      <c r="AF30" s="212"/>
      <c r="AG30" s="212" t="s">
        <v>204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5">
      <c r="A31" s="243">
        <v>21</v>
      </c>
      <c r="B31" s="244" t="s">
        <v>535</v>
      </c>
      <c r="C31" s="259" t="s">
        <v>536</v>
      </c>
      <c r="D31" s="245" t="s">
        <v>133</v>
      </c>
      <c r="E31" s="246">
        <v>3</v>
      </c>
      <c r="F31" s="247"/>
      <c r="G31" s="248">
        <f>ROUND(E31*F31,2)</f>
        <v>0</v>
      </c>
      <c r="H31" s="233"/>
      <c r="I31" s="232">
        <f>ROUND(E31*H31,2)</f>
        <v>0</v>
      </c>
      <c r="J31" s="233"/>
      <c r="K31" s="232">
        <f>ROUND(E31*J31,2)</f>
        <v>0</v>
      </c>
      <c r="L31" s="232">
        <v>21</v>
      </c>
      <c r="M31" s="232">
        <f>G31*(1+L31/100)</f>
        <v>0</v>
      </c>
      <c r="N31" s="232">
        <v>0</v>
      </c>
      <c r="O31" s="232">
        <f>ROUND(E31*N31,2)</f>
        <v>0</v>
      </c>
      <c r="P31" s="232">
        <v>0</v>
      </c>
      <c r="Q31" s="232">
        <f>ROUND(E31*P31,2)</f>
        <v>0</v>
      </c>
      <c r="R31" s="232"/>
      <c r="S31" s="232" t="s">
        <v>125</v>
      </c>
      <c r="T31" s="232" t="s">
        <v>125</v>
      </c>
      <c r="U31" s="232">
        <v>1.68333</v>
      </c>
      <c r="V31" s="232">
        <f>ROUND(E31*U31,2)</f>
        <v>5.05</v>
      </c>
      <c r="W31" s="232"/>
      <c r="X31" s="232" t="s">
        <v>126</v>
      </c>
      <c r="Y31" s="212"/>
      <c r="Z31" s="212"/>
      <c r="AA31" s="212"/>
      <c r="AB31" s="212"/>
      <c r="AC31" s="212"/>
      <c r="AD31" s="212"/>
      <c r="AE31" s="212"/>
      <c r="AF31" s="212"/>
      <c r="AG31" s="212" t="s">
        <v>494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5">
      <c r="A32" s="229"/>
      <c r="B32" s="230"/>
      <c r="C32" s="262" t="s">
        <v>537</v>
      </c>
      <c r="D32" s="255"/>
      <c r="E32" s="255"/>
      <c r="F32" s="255"/>
      <c r="G32" s="255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12"/>
      <c r="Z32" s="212"/>
      <c r="AA32" s="212"/>
      <c r="AB32" s="212"/>
      <c r="AC32" s="212"/>
      <c r="AD32" s="212"/>
      <c r="AE32" s="212"/>
      <c r="AF32" s="212"/>
      <c r="AG32" s="212" t="s">
        <v>220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5">
      <c r="A33" s="249">
        <v>22</v>
      </c>
      <c r="B33" s="250" t="s">
        <v>538</v>
      </c>
      <c r="C33" s="261" t="s">
        <v>539</v>
      </c>
      <c r="D33" s="251" t="s">
        <v>524</v>
      </c>
      <c r="E33" s="252">
        <v>3</v>
      </c>
      <c r="F33" s="253"/>
      <c r="G33" s="254">
        <f>ROUND(E33*F33,2)</f>
        <v>0</v>
      </c>
      <c r="H33" s="233"/>
      <c r="I33" s="232">
        <f>ROUND(E33*H33,2)</f>
        <v>0</v>
      </c>
      <c r="J33" s="233"/>
      <c r="K33" s="232">
        <f>ROUND(E33*J33,2)</f>
        <v>0</v>
      </c>
      <c r="L33" s="232">
        <v>21</v>
      </c>
      <c r="M33" s="232">
        <f>G33*(1+L33/100)</f>
        <v>0</v>
      </c>
      <c r="N33" s="232">
        <v>0</v>
      </c>
      <c r="O33" s="232">
        <f>ROUND(E33*N33,2)</f>
        <v>0</v>
      </c>
      <c r="P33" s="232">
        <v>0</v>
      </c>
      <c r="Q33" s="232">
        <f>ROUND(E33*P33,2)</f>
        <v>0</v>
      </c>
      <c r="R33" s="232"/>
      <c r="S33" s="232" t="s">
        <v>436</v>
      </c>
      <c r="T33" s="232" t="s">
        <v>437</v>
      </c>
      <c r="U33" s="232">
        <v>0</v>
      </c>
      <c r="V33" s="232">
        <f>ROUND(E33*U33,2)</f>
        <v>0</v>
      </c>
      <c r="W33" s="232"/>
      <c r="X33" s="232" t="s">
        <v>203</v>
      </c>
      <c r="Y33" s="212"/>
      <c r="Z33" s="212"/>
      <c r="AA33" s="212"/>
      <c r="AB33" s="212"/>
      <c r="AC33" s="212"/>
      <c r="AD33" s="212"/>
      <c r="AE33" s="212"/>
      <c r="AF33" s="212"/>
      <c r="AG33" s="212" t="s">
        <v>204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20" outlineLevel="1" x14ac:dyDescent="0.25">
      <c r="A34" s="243">
        <v>23</v>
      </c>
      <c r="B34" s="244" t="s">
        <v>540</v>
      </c>
      <c r="C34" s="259" t="s">
        <v>541</v>
      </c>
      <c r="D34" s="245" t="s">
        <v>133</v>
      </c>
      <c r="E34" s="246">
        <v>2</v>
      </c>
      <c r="F34" s="247"/>
      <c r="G34" s="248">
        <f>ROUND(E34*F34,2)</f>
        <v>0</v>
      </c>
      <c r="H34" s="233"/>
      <c r="I34" s="232">
        <f>ROUND(E34*H34,2)</f>
        <v>0</v>
      </c>
      <c r="J34" s="233"/>
      <c r="K34" s="232">
        <f>ROUND(E34*J34,2)</f>
        <v>0</v>
      </c>
      <c r="L34" s="232">
        <v>21</v>
      </c>
      <c r="M34" s="232">
        <f>G34*(1+L34/100)</f>
        <v>0</v>
      </c>
      <c r="N34" s="232">
        <v>0</v>
      </c>
      <c r="O34" s="232">
        <f>ROUND(E34*N34,2)</f>
        <v>0</v>
      </c>
      <c r="P34" s="232">
        <v>0</v>
      </c>
      <c r="Q34" s="232">
        <f>ROUND(E34*P34,2)</f>
        <v>0</v>
      </c>
      <c r="R34" s="232"/>
      <c r="S34" s="232" t="s">
        <v>125</v>
      </c>
      <c r="T34" s="232" t="s">
        <v>125</v>
      </c>
      <c r="U34" s="232">
        <v>2.1333299999999999</v>
      </c>
      <c r="V34" s="232">
        <f>ROUND(E34*U34,2)</f>
        <v>4.2699999999999996</v>
      </c>
      <c r="W34" s="232"/>
      <c r="X34" s="232" t="s">
        <v>126</v>
      </c>
      <c r="Y34" s="212"/>
      <c r="Z34" s="212"/>
      <c r="AA34" s="212"/>
      <c r="AB34" s="212"/>
      <c r="AC34" s="212"/>
      <c r="AD34" s="212"/>
      <c r="AE34" s="212"/>
      <c r="AF34" s="212"/>
      <c r="AG34" s="212" t="s">
        <v>494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5">
      <c r="A35" s="229"/>
      <c r="B35" s="230"/>
      <c r="C35" s="262" t="s">
        <v>542</v>
      </c>
      <c r="D35" s="255"/>
      <c r="E35" s="255"/>
      <c r="F35" s="255"/>
      <c r="G35" s="255"/>
      <c r="H35" s="232"/>
      <c r="I35" s="232"/>
      <c r="J35" s="232"/>
      <c r="K35" s="232"/>
      <c r="L35" s="232"/>
      <c r="M35" s="232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12"/>
      <c r="Z35" s="212"/>
      <c r="AA35" s="212"/>
      <c r="AB35" s="212"/>
      <c r="AC35" s="212"/>
      <c r="AD35" s="212"/>
      <c r="AE35" s="212"/>
      <c r="AF35" s="212"/>
      <c r="AG35" s="212" t="s">
        <v>220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5">
      <c r="A36" s="249">
        <v>24</v>
      </c>
      <c r="B36" s="250" t="s">
        <v>543</v>
      </c>
      <c r="C36" s="261" t="s">
        <v>544</v>
      </c>
      <c r="D36" s="251" t="s">
        <v>524</v>
      </c>
      <c r="E36" s="252">
        <v>2</v>
      </c>
      <c r="F36" s="253"/>
      <c r="G36" s="254">
        <f>ROUND(E36*F36,2)</f>
        <v>0</v>
      </c>
      <c r="H36" s="233"/>
      <c r="I36" s="232">
        <f>ROUND(E36*H36,2)</f>
        <v>0</v>
      </c>
      <c r="J36" s="233"/>
      <c r="K36" s="232">
        <f>ROUND(E36*J36,2)</f>
        <v>0</v>
      </c>
      <c r="L36" s="232">
        <v>21</v>
      </c>
      <c r="M36" s="232">
        <f>G36*(1+L36/100)</f>
        <v>0</v>
      </c>
      <c r="N36" s="232">
        <v>0</v>
      </c>
      <c r="O36" s="232">
        <f>ROUND(E36*N36,2)</f>
        <v>0</v>
      </c>
      <c r="P36" s="232">
        <v>0</v>
      </c>
      <c r="Q36" s="232">
        <f>ROUND(E36*P36,2)</f>
        <v>0</v>
      </c>
      <c r="R36" s="232"/>
      <c r="S36" s="232" t="s">
        <v>436</v>
      </c>
      <c r="T36" s="232" t="s">
        <v>437</v>
      </c>
      <c r="U36" s="232">
        <v>0</v>
      </c>
      <c r="V36" s="232">
        <f>ROUND(E36*U36,2)</f>
        <v>0</v>
      </c>
      <c r="W36" s="232"/>
      <c r="X36" s="232" t="s">
        <v>203</v>
      </c>
      <c r="Y36" s="212"/>
      <c r="Z36" s="212"/>
      <c r="AA36" s="212"/>
      <c r="AB36" s="212"/>
      <c r="AC36" s="212"/>
      <c r="AD36" s="212"/>
      <c r="AE36" s="212"/>
      <c r="AF36" s="212"/>
      <c r="AG36" s="212" t="s">
        <v>204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5">
      <c r="A37" s="249">
        <v>25</v>
      </c>
      <c r="B37" s="250" t="s">
        <v>545</v>
      </c>
      <c r="C37" s="261" t="s">
        <v>546</v>
      </c>
      <c r="D37" s="251" t="s">
        <v>124</v>
      </c>
      <c r="E37" s="252">
        <v>3</v>
      </c>
      <c r="F37" s="253"/>
      <c r="G37" s="254">
        <f>ROUND(E37*F37,2)</f>
        <v>0</v>
      </c>
      <c r="H37" s="233"/>
      <c r="I37" s="232">
        <f>ROUND(E37*H37,2)</f>
        <v>0</v>
      </c>
      <c r="J37" s="233"/>
      <c r="K37" s="232">
        <f>ROUND(E37*J37,2)</f>
        <v>0</v>
      </c>
      <c r="L37" s="232">
        <v>21</v>
      </c>
      <c r="M37" s="232">
        <f>G37*(1+L37/100)</f>
        <v>0</v>
      </c>
      <c r="N37" s="232">
        <v>5.0000000000000002E-5</v>
      </c>
      <c r="O37" s="232">
        <f>ROUND(E37*N37,2)</f>
        <v>0</v>
      </c>
      <c r="P37" s="232">
        <v>0</v>
      </c>
      <c r="Q37" s="232">
        <f>ROUND(E37*P37,2)</f>
        <v>0</v>
      </c>
      <c r="R37" s="232"/>
      <c r="S37" s="232" t="s">
        <v>125</v>
      </c>
      <c r="T37" s="232" t="s">
        <v>125</v>
      </c>
      <c r="U37" s="232">
        <v>6.3E-2</v>
      </c>
      <c r="V37" s="232">
        <f>ROUND(E37*U37,2)</f>
        <v>0.19</v>
      </c>
      <c r="W37" s="232"/>
      <c r="X37" s="232" t="s">
        <v>126</v>
      </c>
      <c r="Y37" s="212"/>
      <c r="Z37" s="212"/>
      <c r="AA37" s="212"/>
      <c r="AB37" s="212"/>
      <c r="AC37" s="212"/>
      <c r="AD37" s="212"/>
      <c r="AE37" s="212"/>
      <c r="AF37" s="212"/>
      <c r="AG37" s="212" t="s">
        <v>494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5">
      <c r="A38" s="249">
        <v>26</v>
      </c>
      <c r="B38" s="250" t="s">
        <v>547</v>
      </c>
      <c r="C38" s="261" t="s">
        <v>548</v>
      </c>
      <c r="D38" s="251" t="s">
        <v>133</v>
      </c>
      <c r="E38" s="252">
        <v>40</v>
      </c>
      <c r="F38" s="253"/>
      <c r="G38" s="254">
        <f>ROUND(E38*F38,2)</f>
        <v>0</v>
      </c>
      <c r="H38" s="233"/>
      <c r="I38" s="232">
        <f>ROUND(E38*H38,2)</f>
        <v>0</v>
      </c>
      <c r="J38" s="233"/>
      <c r="K38" s="232">
        <f>ROUND(E38*J38,2)</f>
        <v>0</v>
      </c>
      <c r="L38" s="232">
        <v>21</v>
      </c>
      <c r="M38" s="232">
        <f>G38*(1+L38/100)</f>
        <v>0</v>
      </c>
      <c r="N38" s="232">
        <v>2.0000000000000002E-5</v>
      </c>
      <c r="O38" s="232">
        <f>ROUND(E38*N38,2)</f>
        <v>0</v>
      </c>
      <c r="P38" s="232">
        <v>0</v>
      </c>
      <c r="Q38" s="232">
        <f>ROUND(E38*P38,2)</f>
        <v>0</v>
      </c>
      <c r="R38" s="232"/>
      <c r="S38" s="232" t="s">
        <v>125</v>
      </c>
      <c r="T38" s="232" t="s">
        <v>125</v>
      </c>
      <c r="U38" s="232">
        <v>0.06</v>
      </c>
      <c r="V38" s="232">
        <f>ROUND(E38*U38,2)</f>
        <v>2.4</v>
      </c>
      <c r="W38" s="232"/>
      <c r="X38" s="232" t="s">
        <v>126</v>
      </c>
      <c r="Y38" s="212"/>
      <c r="Z38" s="212"/>
      <c r="AA38" s="212"/>
      <c r="AB38" s="212"/>
      <c r="AC38" s="212"/>
      <c r="AD38" s="212"/>
      <c r="AE38" s="212"/>
      <c r="AF38" s="212"/>
      <c r="AG38" s="212" t="s">
        <v>494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5">
      <c r="A39" s="243">
        <v>27</v>
      </c>
      <c r="B39" s="244" t="s">
        <v>549</v>
      </c>
      <c r="C39" s="259" t="s">
        <v>550</v>
      </c>
      <c r="D39" s="245" t="s">
        <v>124</v>
      </c>
      <c r="E39" s="246">
        <v>4.5</v>
      </c>
      <c r="F39" s="247"/>
      <c r="G39" s="248">
        <f>ROUND(E39*F39,2)</f>
        <v>0</v>
      </c>
      <c r="H39" s="233"/>
      <c r="I39" s="232">
        <f>ROUND(E39*H39,2)</f>
        <v>0</v>
      </c>
      <c r="J39" s="233"/>
      <c r="K39" s="232">
        <f>ROUND(E39*J39,2)</f>
        <v>0</v>
      </c>
      <c r="L39" s="232">
        <v>21</v>
      </c>
      <c r="M39" s="232">
        <f>G39*(1+L39/100)</f>
        <v>0</v>
      </c>
      <c r="N39" s="232">
        <v>4.2000000000000002E-4</v>
      </c>
      <c r="O39" s="232">
        <f>ROUND(E39*N39,2)</f>
        <v>0</v>
      </c>
      <c r="P39" s="232">
        <v>0</v>
      </c>
      <c r="Q39" s="232">
        <f>ROUND(E39*P39,2)</f>
        <v>0</v>
      </c>
      <c r="R39" s="232"/>
      <c r="S39" s="232" t="s">
        <v>125</v>
      </c>
      <c r="T39" s="232" t="s">
        <v>125</v>
      </c>
      <c r="U39" s="232">
        <v>0.28699999999999998</v>
      </c>
      <c r="V39" s="232">
        <f>ROUND(E39*U39,2)</f>
        <v>1.29</v>
      </c>
      <c r="W39" s="232"/>
      <c r="X39" s="232" t="s">
        <v>126</v>
      </c>
      <c r="Y39" s="212"/>
      <c r="Z39" s="212"/>
      <c r="AA39" s="212"/>
      <c r="AB39" s="212"/>
      <c r="AC39" s="212"/>
      <c r="AD39" s="212"/>
      <c r="AE39" s="212"/>
      <c r="AF39" s="212"/>
      <c r="AG39" s="212" t="s">
        <v>494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5">
      <c r="A40" s="229"/>
      <c r="B40" s="230"/>
      <c r="C40" s="262" t="s">
        <v>551</v>
      </c>
      <c r="D40" s="255"/>
      <c r="E40" s="255"/>
      <c r="F40" s="255"/>
      <c r="G40" s="255"/>
      <c r="H40" s="232"/>
      <c r="I40" s="232"/>
      <c r="J40" s="232"/>
      <c r="K40" s="232"/>
      <c r="L40" s="232"/>
      <c r="M40" s="232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12"/>
      <c r="Z40" s="212"/>
      <c r="AA40" s="212"/>
      <c r="AB40" s="212"/>
      <c r="AC40" s="212"/>
      <c r="AD40" s="212"/>
      <c r="AE40" s="212"/>
      <c r="AF40" s="212"/>
      <c r="AG40" s="212" t="s">
        <v>220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5">
      <c r="A41" s="249">
        <v>28</v>
      </c>
      <c r="B41" s="250" t="s">
        <v>552</v>
      </c>
      <c r="C41" s="261" t="s">
        <v>553</v>
      </c>
      <c r="D41" s="251" t="s">
        <v>201</v>
      </c>
      <c r="E41" s="252">
        <v>12.3</v>
      </c>
      <c r="F41" s="253"/>
      <c r="G41" s="254">
        <f>ROUND(E41*F41,2)</f>
        <v>0</v>
      </c>
      <c r="H41" s="233"/>
      <c r="I41" s="232">
        <f>ROUND(E41*H41,2)</f>
        <v>0</v>
      </c>
      <c r="J41" s="233"/>
      <c r="K41" s="232">
        <f>ROUND(E41*J41,2)</f>
        <v>0</v>
      </c>
      <c r="L41" s="232">
        <v>21</v>
      </c>
      <c r="M41" s="232">
        <f>G41*(1+L41/100)</f>
        <v>0</v>
      </c>
      <c r="N41" s="232">
        <v>1E-3</v>
      </c>
      <c r="O41" s="232">
        <f>ROUND(E41*N41,2)</f>
        <v>0.01</v>
      </c>
      <c r="P41" s="232">
        <v>0</v>
      </c>
      <c r="Q41" s="232">
        <f>ROUND(E41*P41,2)</f>
        <v>0</v>
      </c>
      <c r="R41" s="232" t="s">
        <v>202</v>
      </c>
      <c r="S41" s="232" t="s">
        <v>125</v>
      </c>
      <c r="T41" s="232" t="s">
        <v>125</v>
      </c>
      <c r="U41" s="232">
        <v>0</v>
      </c>
      <c r="V41" s="232">
        <f>ROUND(E41*U41,2)</f>
        <v>0</v>
      </c>
      <c r="W41" s="232"/>
      <c r="X41" s="232" t="s">
        <v>203</v>
      </c>
      <c r="Y41" s="212"/>
      <c r="Z41" s="212"/>
      <c r="AA41" s="212"/>
      <c r="AB41" s="212"/>
      <c r="AC41" s="212"/>
      <c r="AD41" s="212"/>
      <c r="AE41" s="212"/>
      <c r="AF41" s="212"/>
      <c r="AG41" s="212" t="s">
        <v>204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5">
      <c r="A42" s="249">
        <v>29</v>
      </c>
      <c r="B42" s="250" t="s">
        <v>554</v>
      </c>
      <c r="C42" s="261" t="s">
        <v>555</v>
      </c>
      <c r="D42" s="251" t="s">
        <v>201</v>
      </c>
      <c r="E42" s="252">
        <v>13.5</v>
      </c>
      <c r="F42" s="253"/>
      <c r="G42" s="254">
        <f>ROUND(E42*F42,2)</f>
        <v>0</v>
      </c>
      <c r="H42" s="233"/>
      <c r="I42" s="232">
        <f>ROUND(E42*H42,2)</f>
        <v>0</v>
      </c>
      <c r="J42" s="233"/>
      <c r="K42" s="232">
        <f>ROUND(E42*J42,2)</f>
        <v>0</v>
      </c>
      <c r="L42" s="232">
        <v>21</v>
      </c>
      <c r="M42" s="232">
        <f>G42*(1+L42/100)</f>
        <v>0</v>
      </c>
      <c r="N42" s="232">
        <v>1E-3</v>
      </c>
      <c r="O42" s="232">
        <f>ROUND(E42*N42,2)</f>
        <v>0.01</v>
      </c>
      <c r="P42" s="232">
        <v>0</v>
      </c>
      <c r="Q42" s="232">
        <f>ROUND(E42*P42,2)</f>
        <v>0</v>
      </c>
      <c r="R42" s="232" t="s">
        <v>202</v>
      </c>
      <c r="S42" s="232" t="s">
        <v>125</v>
      </c>
      <c r="T42" s="232" t="s">
        <v>125</v>
      </c>
      <c r="U42" s="232">
        <v>0</v>
      </c>
      <c r="V42" s="232">
        <f>ROUND(E42*U42,2)</f>
        <v>0</v>
      </c>
      <c r="W42" s="232"/>
      <c r="X42" s="232" t="s">
        <v>203</v>
      </c>
      <c r="Y42" s="212"/>
      <c r="Z42" s="212"/>
      <c r="AA42" s="212"/>
      <c r="AB42" s="212"/>
      <c r="AC42" s="212"/>
      <c r="AD42" s="212"/>
      <c r="AE42" s="212"/>
      <c r="AF42" s="212"/>
      <c r="AG42" s="212" t="s">
        <v>204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5">
      <c r="A43" s="249">
        <v>30</v>
      </c>
      <c r="B43" s="250" t="s">
        <v>556</v>
      </c>
      <c r="C43" s="261" t="s">
        <v>557</v>
      </c>
      <c r="D43" s="251" t="s">
        <v>201</v>
      </c>
      <c r="E43" s="252">
        <v>8.1</v>
      </c>
      <c r="F43" s="253"/>
      <c r="G43" s="254">
        <f>ROUND(E43*F43,2)</f>
        <v>0</v>
      </c>
      <c r="H43" s="233"/>
      <c r="I43" s="232">
        <f>ROUND(E43*H43,2)</f>
        <v>0</v>
      </c>
      <c r="J43" s="233"/>
      <c r="K43" s="232">
        <f>ROUND(E43*J43,2)</f>
        <v>0</v>
      </c>
      <c r="L43" s="232">
        <v>21</v>
      </c>
      <c r="M43" s="232">
        <f>G43*(1+L43/100)</f>
        <v>0</v>
      </c>
      <c r="N43" s="232">
        <v>1E-3</v>
      </c>
      <c r="O43" s="232">
        <f>ROUND(E43*N43,2)</f>
        <v>0.01</v>
      </c>
      <c r="P43" s="232">
        <v>0</v>
      </c>
      <c r="Q43" s="232">
        <f>ROUND(E43*P43,2)</f>
        <v>0</v>
      </c>
      <c r="R43" s="232" t="s">
        <v>202</v>
      </c>
      <c r="S43" s="232" t="s">
        <v>125</v>
      </c>
      <c r="T43" s="232" t="s">
        <v>125</v>
      </c>
      <c r="U43" s="232">
        <v>0</v>
      </c>
      <c r="V43" s="232">
        <f>ROUND(E43*U43,2)</f>
        <v>0</v>
      </c>
      <c r="W43" s="232"/>
      <c r="X43" s="232" t="s">
        <v>203</v>
      </c>
      <c r="Y43" s="212"/>
      <c r="Z43" s="212"/>
      <c r="AA43" s="212"/>
      <c r="AB43" s="212"/>
      <c r="AC43" s="212"/>
      <c r="AD43" s="212"/>
      <c r="AE43" s="212"/>
      <c r="AF43" s="212"/>
      <c r="AG43" s="212" t="s">
        <v>204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5">
      <c r="A44" s="249">
        <v>31</v>
      </c>
      <c r="B44" s="250" t="s">
        <v>558</v>
      </c>
      <c r="C44" s="261" t="s">
        <v>559</v>
      </c>
      <c r="D44" s="251" t="s">
        <v>133</v>
      </c>
      <c r="E44" s="252">
        <v>3</v>
      </c>
      <c r="F44" s="253"/>
      <c r="G44" s="254">
        <f>ROUND(E44*F44,2)</f>
        <v>0</v>
      </c>
      <c r="H44" s="233"/>
      <c r="I44" s="232">
        <f>ROUND(E44*H44,2)</f>
        <v>0</v>
      </c>
      <c r="J44" s="233"/>
      <c r="K44" s="232">
        <f>ROUND(E44*J44,2)</f>
        <v>0</v>
      </c>
      <c r="L44" s="232">
        <v>21</v>
      </c>
      <c r="M44" s="232">
        <f>G44*(1+L44/100)</f>
        <v>0</v>
      </c>
      <c r="N44" s="232">
        <v>0</v>
      </c>
      <c r="O44" s="232">
        <f>ROUND(E44*N44,2)</f>
        <v>0</v>
      </c>
      <c r="P44" s="232">
        <v>0</v>
      </c>
      <c r="Q44" s="232">
        <f>ROUND(E44*P44,2)</f>
        <v>0</v>
      </c>
      <c r="R44" s="232"/>
      <c r="S44" s="232" t="s">
        <v>125</v>
      </c>
      <c r="T44" s="232" t="s">
        <v>125</v>
      </c>
      <c r="U44" s="232">
        <v>0.3795</v>
      </c>
      <c r="V44" s="232">
        <f>ROUND(E44*U44,2)</f>
        <v>1.1399999999999999</v>
      </c>
      <c r="W44" s="232"/>
      <c r="X44" s="232" t="s">
        <v>126</v>
      </c>
      <c r="Y44" s="212"/>
      <c r="Z44" s="212"/>
      <c r="AA44" s="212"/>
      <c r="AB44" s="212"/>
      <c r="AC44" s="212"/>
      <c r="AD44" s="212"/>
      <c r="AE44" s="212"/>
      <c r="AF44" s="212"/>
      <c r="AG44" s="212" t="s">
        <v>494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5">
      <c r="A45" s="249">
        <v>32</v>
      </c>
      <c r="B45" s="250" t="s">
        <v>560</v>
      </c>
      <c r="C45" s="261" t="s">
        <v>561</v>
      </c>
      <c r="D45" s="251" t="s">
        <v>133</v>
      </c>
      <c r="E45" s="252">
        <v>3</v>
      </c>
      <c r="F45" s="253"/>
      <c r="G45" s="254">
        <f>ROUND(E45*F45,2)</f>
        <v>0</v>
      </c>
      <c r="H45" s="233"/>
      <c r="I45" s="232">
        <f>ROUND(E45*H45,2)</f>
        <v>0</v>
      </c>
      <c r="J45" s="233"/>
      <c r="K45" s="232">
        <f>ROUND(E45*J45,2)</f>
        <v>0</v>
      </c>
      <c r="L45" s="232">
        <v>21</v>
      </c>
      <c r="M45" s="232">
        <f>G45*(1+L45/100)</f>
        <v>0</v>
      </c>
      <c r="N45" s="232">
        <v>0</v>
      </c>
      <c r="O45" s="232">
        <f>ROUND(E45*N45,2)</f>
        <v>0</v>
      </c>
      <c r="P45" s="232">
        <v>0</v>
      </c>
      <c r="Q45" s="232">
        <f>ROUND(E45*P45,2)</f>
        <v>0</v>
      </c>
      <c r="R45" s="232"/>
      <c r="S45" s="232" t="s">
        <v>125</v>
      </c>
      <c r="T45" s="232" t="s">
        <v>125</v>
      </c>
      <c r="U45" s="232">
        <v>0.45067000000000002</v>
      </c>
      <c r="V45" s="232">
        <f>ROUND(E45*U45,2)</f>
        <v>1.35</v>
      </c>
      <c r="W45" s="232"/>
      <c r="X45" s="232" t="s">
        <v>126</v>
      </c>
      <c r="Y45" s="212"/>
      <c r="Z45" s="212"/>
      <c r="AA45" s="212"/>
      <c r="AB45" s="212"/>
      <c r="AC45" s="212"/>
      <c r="AD45" s="212"/>
      <c r="AE45" s="212"/>
      <c r="AF45" s="212"/>
      <c r="AG45" s="212" t="s">
        <v>494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5">
      <c r="A46" s="249">
        <v>33</v>
      </c>
      <c r="B46" s="250" t="s">
        <v>562</v>
      </c>
      <c r="C46" s="261" t="s">
        <v>563</v>
      </c>
      <c r="D46" s="251" t="s">
        <v>194</v>
      </c>
      <c r="E46" s="252">
        <v>0.03</v>
      </c>
      <c r="F46" s="253"/>
      <c r="G46" s="254">
        <f>ROUND(E46*F46,2)</f>
        <v>0</v>
      </c>
      <c r="H46" s="233"/>
      <c r="I46" s="232">
        <f>ROUND(E46*H46,2)</f>
        <v>0</v>
      </c>
      <c r="J46" s="233"/>
      <c r="K46" s="232">
        <f>ROUND(E46*J46,2)</f>
        <v>0</v>
      </c>
      <c r="L46" s="232">
        <v>21</v>
      </c>
      <c r="M46" s="232">
        <f>G46*(1+L46/100)</f>
        <v>0</v>
      </c>
      <c r="N46" s="232">
        <v>1</v>
      </c>
      <c r="O46" s="232">
        <f>ROUND(E46*N46,2)</f>
        <v>0.03</v>
      </c>
      <c r="P46" s="232">
        <v>0</v>
      </c>
      <c r="Q46" s="232">
        <f>ROUND(E46*P46,2)</f>
        <v>0</v>
      </c>
      <c r="R46" s="232" t="s">
        <v>202</v>
      </c>
      <c r="S46" s="232" t="s">
        <v>125</v>
      </c>
      <c r="T46" s="232" t="s">
        <v>125</v>
      </c>
      <c r="U46" s="232">
        <v>0</v>
      </c>
      <c r="V46" s="232">
        <f>ROUND(E46*U46,2)</f>
        <v>0</v>
      </c>
      <c r="W46" s="232"/>
      <c r="X46" s="232" t="s">
        <v>203</v>
      </c>
      <c r="Y46" s="212"/>
      <c r="Z46" s="212"/>
      <c r="AA46" s="212"/>
      <c r="AB46" s="212"/>
      <c r="AC46" s="212"/>
      <c r="AD46" s="212"/>
      <c r="AE46" s="212"/>
      <c r="AF46" s="212"/>
      <c r="AG46" s="212" t="s">
        <v>204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5">
      <c r="A47" s="249">
        <v>34</v>
      </c>
      <c r="B47" s="250" t="s">
        <v>564</v>
      </c>
      <c r="C47" s="261" t="s">
        <v>565</v>
      </c>
      <c r="D47" s="251" t="s">
        <v>566</v>
      </c>
      <c r="E47" s="252">
        <v>1</v>
      </c>
      <c r="F47" s="253"/>
      <c r="G47" s="254">
        <f>ROUND(E47*F47,2)</f>
        <v>0</v>
      </c>
      <c r="H47" s="233"/>
      <c r="I47" s="232">
        <f>ROUND(E47*H47,2)</f>
        <v>0</v>
      </c>
      <c r="J47" s="233"/>
      <c r="K47" s="232">
        <f>ROUND(E47*J47,2)</f>
        <v>0</v>
      </c>
      <c r="L47" s="232">
        <v>21</v>
      </c>
      <c r="M47" s="232">
        <f>G47*(1+L47/100)</f>
        <v>0</v>
      </c>
      <c r="N47" s="232">
        <v>0</v>
      </c>
      <c r="O47" s="232">
        <f>ROUND(E47*N47,2)</f>
        <v>0</v>
      </c>
      <c r="P47" s="232">
        <v>0</v>
      </c>
      <c r="Q47" s="232">
        <f>ROUND(E47*P47,2)</f>
        <v>0</v>
      </c>
      <c r="R47" s="232"/>
      <c r="S47" s="232" t="s">
        <v>436</v>
      </c>
      <c r="T47" s="232" t="s">
        <v>437</v>
      </c>
      <c r="U47" s="232">
        <v>0</v>
      </c>
      <c r="V47" s="232">
        <f>ROUND(E47*U47,2)</f>
        <v>0</v>
      </c>
      <c r="W47" s="232"/>
      <c r="X47" s="232" t="s">
        <v>126</v>
      </c>
      <c r="Y47" s="212"/>
      <c r="Z47" s="212"/>
      <c r="AA47" s="212"/>
      <c r="AB47" s="212"/>
      <c r="AC47" s="212"/>
      <c r="AD47" s="212"/>
      <c r="AE47" s="212"/>
      <c r="AF47" s="212"/>
      <c r="AG47" s="212" t="s">
        <v>494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0" outlineLevel="1" x14ac:dyDescent="0.25">
      <c r="A48" s="243">
        <v>35</v>
      </c>
      <c r="B48" s="244" t="s">
        <v>567</v>
      </c>
      <c r="C48" s="259" t="s">
        <v>568</v>
      </c>
      <c r="D48" s="245" t="s">
        <v>148</v>
      </c>
      <c r="E48" s="246">
        <v>15</v>
      </c>
      <c r="F48" s="247"/>
      <c r="G48" s="248">
        <f>ROUND(E48*F48,2)</f>
        <v>0</v>
      </c>
      <c r="H48" s="233"/>
      <c r="I48" s="232">
        <f>ROUND(E48*H48,2)</f>
        <v>0</v>
      </c>
      <c r="J48" s="233"/>
      <c r="K48" s="232">
        <f>ROUND(E48*J48,2)</f>
        <v>0</v>
      </c>
      <c r="L48" s="232">
        <v>21</v>
      </c>
      <c r="M48" s="232">
        <f>G48*(1+L48/100)</f>
        <v>0</v>
      </c>
      <c r="N48" s="232">
        <v>1.0499999999999999E-3</v>
      </c>
      <c r="O48" s="232">
        <f>ROUND(E48*N48,2)</f>
        <v>0.02</v>
      </c>
      <c r="P48" s="232">
        <v>0</v>
      </c>
      <c r="Q48" s="232">
        <f>ROUND(E48*P48,2)</f>
        <v>0</v>
      </c>
      <c r="R48" s="232"/>
      <c r="S48" s="232" t="s">
        <v>125</v>
      </c>
      <c r="T48" s="232" t="s">
        <v>125</v>
      </c>
      <c r="U48" s="232">
        <v>0.16</v>
      </c>
      <c r="V48" s="232">
        <f>ROUND(E48*U48,2)</f>
        <v>2.4</v>
      </c>
      <c r="W48" s="232"/>
      <c r="X48" s="232" t="s">
        <v>126</v>
      </c>
      <c r="Y48" s="212"/>
      <c r="Z48" s="212"/>
      <c r="AA48" s="212"/>
      <c r="AB48" s="212"/>
      <c r="AC48" s="212"/>
      <c r="AD48" s="212"/>
      <c r="AE48" s="212"/>
      <c r="AF48" s="212"/>
      <c r="AG48" s="212" t="s">
        <v>494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5">
      <c r="A49" s="229"/>
      <c r="B49" s="230"/>
      <c r="C49" s="262" t="s">
        <v>569</v>
      </c>
      <c r="D49" s="255"/>
      <c r="E49" s="255"/>
      <c r="F49" s="255"/>
      <c r="G49" s="255"/>
      <c r="H49" s="232"/>
      <c r="I49" s="232"/>
      <c r="J49" s="232"/>
      <c r="K49" s="232"/>
      <c r="L49" s="232"/>
      <c r="M49" s="232"/>
      <c r="N49" s="232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12"/>
      <c r="Z49" s="212"/>
      <c r="AA49" s="212"/>
      <c r="AB49" s="212"/>
      <c r="AC49" s="212"/>
      <c r="AD49" s="212"/>
      <c r="AE49" s="212"/>
      <c r="AF49" s="212"/>
      <c r="AG49" s="212" t="s">
        <v>220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5">
      <c r="A50" s="249">
        <v>36</v>
      </c>
      <c r="B50" s="250" t="s">
        <v>570</v>
      </c>
      <c r="C50" s="261" t="s">
        <v>571</v>
      </c>
      <c r="D50" s="251" t="s">
        <v>133</v>
      </c>
      <c r="E50" s="252">
        <v>6</v>
      </c>
      <c r="F50" s="253"/>
      <c r="G50" s="254">
        <f>ROUND(E50*F50,2)</f>
        <v>0</v>
      </c>
      <c r="H50" s="233"/>
      <c r="I50" s="232">
        <f>ROUND(E50*H50,2)</f>
        <v>0</v>
      </c>
      <c r="J50" s="233"/>
      <c r="K50" s="232">
        <f>ROUND(E50*J50,2)</f>
        <v>0</v>
      </c>
      <c r="L50" s="232">
        <v>21</v>
      </c>
      <c r="M50" s="232">
        <f>G50*(1+L50/100)</f>
        <v>0</v>
      </c>
      <c r="N50" s="232">
        <v>0</v>
      </c>
      <c r="O50" s="232">
        <f>ROUND(E50*N50,2)</f>
        <v>0</v>
      </c>
      <c r="P50" s="232">
        <v>0</v>
      </c>
      <c r="Q50" s="232">
        <f>ROUND(E50*P50,2)</f>
        <v>0</v>
      </c>
      <c r="R50" s="232" t="s">
        <v>202</v>
      </c>
      <c r="S50" s="232" t="s">
        <v>125</v>
      </c>
      <c r="T50" s="232" t="s">
        <v>125</v>
      </c>
      <c r="U50" s="232">
        <v>0</v>
      </c>
      <c r="V50" s="232">
        <f>ROUND(E50*U50,2)</f>
        <v>0</v>
      </c>
      <c r="W50" s="232"/>
      <c r="X50" s="232" t="s">
        <v>203</v>
      </c>
      <c r="Y50" s="212"/>
      <c r="Z50" s="212"/>
      <c r="AA50" s="212"/>
      <c r="AB50" s="212"/>
      <c r="AC50" s="212"/>
      <c r="AD50" s="212"/>
      <c r="AE50" s="212"/>
      <c r="AF50" s="212"/>
      <c r="AG50" s="212" t="s">
        <v>204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20" outlineLevel="1" x14ac:dyDescent="0.25">
      <c r="A51" s="243">
        <v>37</v>
      </c>
      <c r="B51" s="244" t="s">
        <v>572</v>
      </c>
      <c r="C51" s="259" t="s">
        <v>573</v>
      </c>
      <c r="D51" s="245" t="s">
        <v>148</v>
      </c>
      <c r="E51" s="246">
        <v>80</v>
      </c>
      <c r="F51" s="247"/>
      <c r="G51" s="248">
        <f>ROUND(E51*F51,2)</f>
        <v>0</v>
      </c>
      <c r="H51" s="233"/>
      <c r="I51" s="232">
        <f>ROUND(E51*H51,2)</f>
        <v>0</v>
      </c>
      <c r="J51" s="233"/>
      <c r="K51" s="232">
        <f>ROUND(E51*J51,2)</f>
        <v>0</v>
      </c>
      <c r="L51" s="232">
        <v>21</v>
      </c>
      <c r="M51" s="232">
        <f>G51*(1+L51/100)</f>
        <v>0</v>
      </c>
      <c r="N51" s="232">
        <v>9.8999999999999999E-4</v>
      </c>
      <c r="O51" s="232">
        <f>ROUND(E51*N51,2)</f>
        <v>0.08</v>
      </c>
      <c r="P51" s="232">
        <v>0</v>
      </c>
      <c r="Q51" s="232">
        <f>ROUND(E51*P51,2)</f>
        <v>0</v>
      </c>
      <c r="R51" s="232"/>
      <c r="S51" s="232" t="s">
        <v>125</v>
      </c>
      <c r="T51" s="232" t="s">
        <v>125</v>
      </c>
      <c r="U51" s="232">
        <v>0.30567</v>
      </c>
      <c r="V51" s="232">
        <f>ROUND(E51*U51,2)</f>
        <v>24.45</v>
      </c>
      <c r="W51" s="232"/>
      <c r="X51" s="232" t="s">
        <v>126</v>
      </c>
      <c r="Y51" s="212"/>
      <c r="Z51" s="212"/>
      <c r="AA51" s="212"/>
      <c r="AB51" s="212"/>
      <c r="AC51" s="212"/>
      <c r="AD51" s="212"/>
      <c r="AE51" s="212"/>
      <c r="AF51" s="212"/>
      <c r="AG51" s="212" t="s">
        <v>494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5">
      <c r="A52" s="229"/>
      <c r="B52" s="230"/>
      <c r="C52" s="262" t="s">
        <v>569</v>
      </c>
      <c r="D52" s="255"/>
      <c r="E52" s="255"/>
      <c r="F52" s="255"/>
      <c r="G52" s="255"/>
      <c r="H52" s="232"/>
      <c r="I52" s="232"/>
      <c r="J52" s="232"/>
      <c r="K52" s="232"/>
      <c r="L52" s="232"/>
      <c r="M52" s="232"/>
      <c r="N52" s="232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12"/>
      <c r="Z52" s="212"/>
      <c r="AA52" s="212"/>
      <c r="AB52" s="212"/>
      <c r="AC52" s="212"/>
      <c r="AD52" s="212"/>
      <c r="AE52" s="212"/>
      <c r="AF52" s="212"/>
      <c r="AG52" s="212" t="s">
        <v>220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5">
      <c r="A53" s="249">
        <v>38</v>
      </c>
      <c r="B53" s="250" t="s">
        <v>574</v>
      </c>
      <c r="C53" s="261" t="s">
        <v>575</v>
      </c>
      <c r="D53" s="251" t="s">
        <v>133</v>
      </c>
      <c r="E53" s="252">
        <v>9</v>
      </c>
      <c r="F53" s="253"/>
      <c r="G53" s="254">
        <f>ROUND(E53*F53,2)</f>
        <v>0</v>
      </c>
      <c r="H53" s="233"/>
      <c r="I53" s="232">
        <f>ROUND(E53*H53,2)</f>
        <v>0</v>
      </c>
      <c r="J53" s="233"/>
      <c r="K53" s="232">
        <f>ROUND(E53*J53,2)</f>
        <v>0</v>
      </c>
      <c r="L53" s="232">
        <v>21</v>
      </c>
      <c r="M53" s="232">
        <f>G53*(1+L53/100)</f>
        <v>0</v>
      </c>
      <c r="N53" s="232">
        <v>0</v>
      </c>
      <c r="O53" s="232">
        <f>ROUND(E53*N53,2)</f>
        <v>0</v>
      </c>
      <c r="P53" s="232">
        <v>0</v>
      </c>
      <c r="Q53" s="232">
        <f>ROUND(E53*P53,2)</f>
        <v>0</v>
      </c>
      <c r="R53" s="232"/>
      <c r="S53" s="232" t="s">
        <v>125</v>
      </c>
      <c r="T53" s="232" t="s">
        <v>125</v>
      </c>
      <c r="U53" s="232">
        <v>0.24399999999999999</v>
      </c>
      <c r="V53" s="232">
        <f>ROUND(E53*U53,2)</f>
        <v>2.2000000000000002</v>
      </c>
      <c r="W53" s="232"/>
      <c r="X53" s="232" t="s">
        <v>126</v>
      </c>
      <c r="Y53" s="212"/>
      <c r="Z53" s="212"/>
      <c r="AA53" s="212"/>
      <c r="AB53" s="212"/>
      <c r="AC53" s="212"/>
      <c r="AD53" s="212"/>
      <c r="AE53" s="212"/>
      <c r="AF53" s="212"/>
      <c r="AG53" s="212" t="s">
        <v>494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5">
      <c r="A54" s="249">
        <v>39</v>
      </c>
      <c r="B54" s="250" t="s">
        <v>576</v>
      </c>
      <c r="C54" s="261" t="s">
        <v>577</v>
      </c>
      <c r="D54" s="251" t="s">
        <v>133</v>
      </c>
      <c r="E54" s="252">
        <v>3</v>
      </c>
      <c r="F54" s="253"/>
      <c r="G54" s="254">
        <f>ROUND(E54*F54,2)</f>
        <v>0</v>
      </c>
      <c r="H54" s="233"/>
      <c r="I54" s="232">
        <f>ROUND(E54*H54,2)</f>
        <v>0</v>
      </c>
      <c r="J54" s="233"/>
      <c r="K54" s="232">
        <f>ROUND(E54*J54,2)</f>
        <v>0</v>
      </c>
      <c r="L54" s="232">
        <v>21</v>
      </c>
      <c r="M54" s="232">
        <f>G54*(1+L54/100)</f>
        <v>0</v>
      </c>
      <c r="N54" s="232">
        <v>1.2999999999999999E-4</v>
      </c>
      <c r="O54" s="232">
        <f>ROUND(E54*N54,2)</f>
        <v>0</v>
      </c>
      <c r="P54" s="232">
        <v>0</v>
      </c>
      <c r="Q54" s="232">
        <f>ROUND(E54*P54,2)</f>
        <v>0</v>
      </c>
      <c r="R54" s="232" t="s">
        <v>202</v>
      </c>
      <c r="S54" s="232" t="s">
        <v>125</v>
      </c>
      <c r="T54" s="232" t="s">
        <v>125</v>
      </c>
      <c r="U54" s="232">
        <v>0</v>
      </c>
      <c r="V54" s="232">
        <f>ROUND(E54*U54,2)</f>
        <v>0</v>
      </c>
      <c r="W54" s="232"/>
      <c r="X54" s="232" t="s">
        <v>203</v>
      </c>
      <c r="Y54" s="212"/>
      <c r="Z54" s="212"/>
      <c r="AA54" s="212"/>
      <c r="AB54" s="212"/>
      <c r="AC54" s="212"/>
      <c r="AD54" s="212"/>
      <c r="AE54" s="212"/>
      <c r="AF54" s="212"/>
      <c r="AG54" s="212" t="s">
        <v>204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5">
      <c r="A55" s="249">
        <v>40</v>
      </c>
      <c r="B55" s="250" t="s">
        <v>578</v>
      </c>
      <c r="C55" s="261" t="s">
        <v>579</v>
      </c>
      <c r="D55" s="251" t="s">
        <v>133</v>
      </c>
      <c r="E55" s="252">
        <v>3</v>
      </c>
      <c r="F55" s="253"/>
      <c r="G55" s="254">
        <f>ROUND(E55*F55,2)</f>
        <v>0</v>
      </c>
      <c r="H55" s="233"/>
      <c r="I55" s="232">
        <f>ROUND(E55*H55,2)</f>
        <v>0</v>
      </c>
      <c r="J55" s="233"/>
      <c r="K55" s="232">
        <f>ROUND(E55*J55,2)</f>
        <v>0</v>
      </c>
      <c r="L55" s="232">
        <v>21</v>
      </c>
      <c r="M55" s="232">
        <f>G55*(1+L55/100)</f>
        <v>0</v>
      </c>
      <c r="N55" s="232">
        <v>2.2000000000000001E-4</v>
      </c>
      <c r="O55" s="232">
        <f>ROUND(E55*N55,2)</f>
        <v>0</v>
      </c>
      <c r="P55" s="232">
        <v>0</v>
      </c>
      <c r="Q55" s="232">
        <f>ROUND(E55*P55,2)</f>
        <v>0</v>
      </c>
      <c r="R55" s="232" t="s">
        <v>202</v>
      </c>
      <c r="S55" s="232" t="s">
        <v>125</v>
      </c>
      <c r="T55" s="232" t="s">
        <v>125</v>
      </c>
      <c r="U55" s="232">
        <v>0</v>
      </c>
      <c r="V55" s="232">
        <f>ROUND(E55*U55,2)</f>
        <v>0</v>
      </c>
      <c r="W55" s="232"/>
      <c r="X55" s="232" t="s">
        <v>203</v>
      </c>
      <c r="Y55" s="212"/>
      <c r="Z55" s="212"/>
      <c r="AA55" s="212"/>
      <c r="AB55" s="212"/>
      <c r="AC55" s="212"/>
      <c r="AD55" s="212"/>
      <c r="AE55" s="212"/>
      <c r="AF55" s="212"/>
      <c r="AG55" s="212" t="s">
        <v>204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5">
      <c r="A56" s="249">
        <v>41</v>
      </c>
      <c r="B56" s="250" t="s">
        <v>580</v>
      </c>
      <c r="C56" s="261" t="s">
        <v>581</v>
      </c>
      <c r="D56" s="251" t="s">
        <v>133</v>
      </c>
      <c r="E56" s="252">
        <v>3</v>
      </c>
      <c r="F56" s="253"/>
      <c r="G56" s="254">
        <f>ROUND(E56*F56,2)</f>
        <v>0</v>
      </c>
      <c r="H56" s="233"/>
      <c r="I56" s="232">
        <f>ROUND(E56*H56,2)</f>
        <v>0</v>
      </c>
      <c r="J56" s="233"/>
      <c r="K56" s="232">
        <f>ROUND(E56*J56,2)</f>
        <v>0</v>
      </c>
      <c r="L56" s="232">
        <v>21</v>
      </c>
      <c r="M56" s="232">
        <f>G56*(1+L56/100)</f>
        <v>0</v>
      </c>
      <c r="N56" s="232">
        <v>2.1000000000000001E-4</v>
      </c>
      <c r="O56" s="232">
        <f>ROUND(E56*N56,2)</f>
        <v>0</v>
      </c>
      <c r="P56" s="232">
        <v>0</v>
      </c>
      <c r="Q56" s="232">
        <f>ROUND(E56*P56,2)</f>
        <v>0</v>
      </c>
      <c r="R56" s="232" t="s">
        <v>202</v>
      </c>
      <c r="S56" s="232" t="s">
        <v>125</v>
      </c>
      <c r="T56" s="232" t="s">
        <v>125</v>
      </c>
      <c r="U56" s="232">
        <v>0</v>
      </c>
      <c r="V56" s="232">
        <f>ROUND(E56*U56,2)</f>
        <v>0</v>
      </c>
      <c r="W56" s="232"/>
      <c r="X56" s="232" t="s">
        <v>203</v>
      </c>
      <c r="Y56" s="212"/>
      <c r="Z56" s="212"/>
      <c r="AA56" s="212"/>
      <c r="AB56" s="212"/>
      <c r="AC56" s="212"/>
      <c r="AD56" s="212"/>
      <c r="AE56" s="212"/>
      <c r="AF56" s="212"/>
      <c r="AG56" s="212" t="s">
        <v>204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5">
      <c r="A57" s="249">
        <v>42</v>
      </c>
      <c r="B57" s="250" t="s">
        <v>582</v>
      </c>
      <c r="C57" s="261" t="s">
        <v>583</v>
      </c>
      <c r="D57" s="251" t="s">
        <v>133</v>
      </c>
      <c r="E57" s="252">
        <v>5</v>
      </c>
      <c r="F57" s="253"/>
      <c r="G57" s="254">
        <f>ROUND(E57*F57,2)</f>
        <v>0</v>
      </c>
      <c r="H57" s="233"/>
      <c r="I57" s="232">
        <f>ROUND(E57*H57,2)</f>
        <v>0</v>
      </c>
      <c r="J57" s="233"/>
      <c r="K57" s="232">
        <f>ROUND(E57*J57,2)</f>
        <v>0</v>
      </c>
      <c r="L57" s="232">
        <v>21</v>
      </c>
      <c r="M57" s="232">
        <f>G57*(1+L57/100)</f>
        <v>0</v>
      </c>
      <c r="N57" s="232">
        <v>0</v>
      </c>
      <c r="O57" s="232">
        <f>ROUND(E57*N57,2)</f>
        <v>0</v>
      </c>
      <c r="P57" s="232">
        <v>0</v>
      </c>
      <c r="Q57" s="232">
        <f>ROUND(E57*P57,2)</f>
        <v>0</v>
      </c>
      <c r="R57" s="232"/>
      <c r="S57" s="232" t="s">
        <v>125</v>
      </c>
      <c r="T57" s="232" t="s">
        <v>125</v>
      </c>
      <c r="U57" s="232">
        <v>1.17</v>
      </c>
      <c r="V57" s="232">
        <f>ROUND(E57*U57,2)</f>
        <v>5.85</v>
      </c>
      <c r="W57" s="232"/>
      <c r="X57" s="232" t="s">
        <v>126</v>
      </c>
      <c r="Y57" s="212"/>
      <c r="Z57" s="212"/>
      <c r="AA57" s="212"/>
      <c r="AB57" s="212"/>
      <c r="AC57" s="212"/>
      <c r="AD57" s="212"/>
      <c r="AE57" s="212"/>
      <c r="AF57" s="212"/>
      <c r="AG57" s="212" t="s">
        <v>494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0" outlineLevel="1" x14ac:dyDescent="0.25">
      <c r="A58" s="249">
        <v>43</v>
      </c>
      <c r="B58" s="250" t="s">
        <v>584</v>
      </c>
      <c r="C58" s="261" t="s">
        <v>585</v>
      </c>
      <c r="D58" s="251" t="s">
        <v>524</v>
      </c>
      <c r="E58" s="252">
        <v>5</v>
      </c>
      <c r="F58" s="253"/>
      <c r="G58" s="254">
        <f>ROUND(E58*F58,2)</f>
        <v>0</v>
      </c>
      <c r="H58" s="233"/>
      <c r="I58" s="232">
        <f>ROUND(E58*H58,2)</f>
        <v>0</v>
      </c>
      <c r="J58" s="233"/>
      <c r="K58" s="232">
        <f>ROUND(E58*J58,2)</f>
        <v>0</v>
      </c>
      <c r="L58" s="232">
        <v>21</v>
      </c>
      <c r="M58" s="232">
        <f>G58*(1+L58/100)</f>
        <v>0</v>
      </c>
      <c r="N58" s="232">
        <v>0</v>
      </c>
      <c r="O58" s="232">
        <f>ROUND(E58*N58,2)</f>
        <v>0</v>
      </c>
      <c r="P58" s="232">
        <v>0</v>
      </c>
      <c r="Q58" s="232">
        <f>ROUND(E58*P58,2)</f>
        <v>0</v>
      </c>
      <c r="R58" s="232"/>
      <c r="S58" s="232" t="s">
        <v>436</v>
      </c>
      <c r="T58" s="232" t="s">
        <v>437</v>
      </c>
      <c r="U58" s="232">
        <v>0</v>
      </c>
      <c r="V58" s="232">
        <f>ROUND(E58*U58,2)</f>
        <v>0</v>
      </c>
      <c r="W58" s="232"/>
      <c r="X58" s="232" t="s">
        <v>203</v>
      </c>
      <c r="Y58" s="212"/>
      <c r="Z58" s="212"/>
      <c r="AA58" s="212"/>
      <c r="AB58" s="212"/>
      <c r="AC58" s="212"/>
      <c r="AD58" s="212"/>
      <c r="AE58" s="212"/>
      <c r="AF58" s="212"/>
      <c r="AG58" s="212" t="s">
        <v>204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13" x14ac:dyDescent="0.25">
      <c r="A59" s="237" t="s">
        <v>120</v>
      </c>
      <c r="B59" s="238" t="s">
        <v>88</v>
      </c>
      <c r="C59" s="258" t="s">
        <v>89</v>
      </c>
      <c r="D59" s="239"/>
      <c r="E59" s="240"/>
      <c r="F59" s="241"/>
      <c r="G59" s="242">
        <f>SUMIF(AG60:AG81,"&lt;&gt;NOR",G60:G81)</f>
        <v>0</v>
      </c>
      <c r="H59" s="236"/>
      <c r="I59" s="236">
        <f>SUM(I60:I81)</f>
        <v>0</v>
      </c>
      <c r="J59" s="236"/>
      <c r="K59" s="236">
        <f>SUM(K60:K81)</f>
        <v>0</v>
      </c>
      <c r="L59" s="236"/>
      <c r="M59" s="236">
        <f>SUM(M60:M81)</f>
        <v>0</v>
      </c>
      <c r="N59" s="236"/>
      <c r="O59" s="236">
        <f>SUM(O60:O81)</f>
        <v>4.79</v>
      </c>
      <c r="P59" s="236"/>
      <c r="Q59" s="236">
        <f>SUM(Q60:Q81)</f>
        <v>0</v>
      </c>
      <c r="R59" s="236"/>
      <c r="S59" s="236"/>
      <c r="T59" s="236"/>
      <c r="U59" s="236"/>
      <c r="V59" s="236">
        <f>SUM(V60:V81)</f>
        <v>235.13000000000002</v>
      </c>
      <c r="W59" s="236"/>
      <c r="X59" s="236"/>
      <c r="AG59" t="s">
        <v>121</v>
      </c>
    </row>
    <row r="60" spans="1:60" ht="20" outlineLevel="1" x14ac:dyDescent="0.25">
      <c r="A60" s="249">
        <v>44</v>
      </c>
      <c r="B60" s="250" t="s">
        <v>586</v>
      </c>
      <c r="C60" s="261" t="s">
        <v>587</v>
      </c>
      <c r="D60" s="251" t="s">
        <v>588</v>
      </c>
      <c r="E60" s="252">
        <v>0.1</v>
      </c>
      <c r="F60" s="253"/>
      <c r="G60" s="254">
        <f>ROUND(E60*F60,2)</f>
        <v>0</v>
      </c>
      <c r="H60" s="233"/>
      <c r="I60" s="232">
        <f>ROUND(E60*H60,2)</f>
        <v>0</v>
      </c>
      <c r="J60" s="233"/>
      <c r="K60" s="232">
        <f>ROUND(E60*J60,2)</f>
        <v>0</v>
      </c>
      <c r="L60" s="232">
        <v>21</v>
      </c>
      <c r="M60" s="232">
        <f>G60*(1+L60/100)</f>
        <v>0</v>
      </c>
      <c r="N60" s="232">
        <v>3.4209999999999997E-2</v>
      </c>
      <c r="O60" s="232">
        <f>ROUND(E60*N60,2)</f>
        <v>0</v>
      </c>
      <c r="P60" s="232">
        <v>0</v>
      </c>
      <c r="Q60" s="232">
        <f>ROUND(E60*P60,2)</f>
        <v>0</v>
      </c>
      <c r="R60" s="232"/>
      <c r="S60" s="232" t="s">
        <v>125</v>
      </c>
      <c r="T60" s="232" t="s">
        <v>125</v>
      </c>
      <c r="U60" s="232">
        <v>4.9800000000000004</v>
      </c>
      <c r="V60" s="232">
        <f>ROUND(E60*U60,2)</f>
        <v>0.5</v>
      </c>
      <c r="W60" s="232"/>
      <c r="X60" s="232" t="s">
        <v>126</v>
      </c>
      <c r="Y60" s="212"/>
      <c r="Z60" s="212"/>
      <c r="AA60" s="212"/>
      <c r="AB60" s="212"/>
      <c r="AC60" s="212"/>
      <c r="AD60" s="212"/>
      <c r="AE60" s="212"/>
      <c r="AF60" s="212"/>
      <c r="AG60" s="212" t="s">
        <v>494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20" outlineLevel="1" x14ac:dyDescent="0.25">
      <c r="A61" s="249">
        <v>45</v>
      </c>
      <c r="B61" s="250" t="s">
        <v>589</v>
      </c>
      <c r="C61" s="261" t="s">
        <v>590</v>
      </c>
      <c r="D61" s="251" t="s">
        <v>155</v>
      </c>
      <c r="E61" s="252">
        <v>3</v>
      </c>
      <c r="F61" s="253"/>
      <c r="G61" s="254">
        <f>ROUND(E61*F61,2)</f>
        <v>0</v>
      </c>
      <c r="H61" s="233"/>
      <c r="I61" s="232">
        <f>ROUND(E61*H61,2)</f>
        <v>0</v>
      </c>
      <c r="J61" s="233"/>
      <c r="K61" s="232">
        <f>ROUND(E61*J61,2)</f>
        <v>0</v>
      </c>
      <c r="L61" s="232">
        <v>21</v>
      </c>
      <c r="M61" s="232">
        <f>G61*(1+L61/100)</f>
        <v>0</v>
      </c>
      <c r="N61" s="232">
        <v>0</v>
      </c>
      <c r="O61" s="232">
        <f>ROUND(E61*N61,2)</f>
        <v>0</v>
      </c>
      <c r="P61" s="232">
        <v>0</v>
      </c>
      <c r="Q61" s="232">
        <f>ROUND(E61*P61,2)</f>
        <v>0</v>
      </c>
      <c r="R61" s="232"/>
      <c r="S61" s="232" t="s">
        <v>125</v>
      </c>
      <c r="T61" s="232" t="s">
        <v>125</v>
      </c>
      <c r="U61" s="232">
        <v>4.54</v>
      </c>
      <c r="V61" s="232">
        <f>ROUND(E61*U61,2)</f>
        <v>13.62</v>
      </c>
      <c r="W61" s="232"/>
      <c r="X61" s="232" t="s">
        <v>126</v>
      </c>
      <c r="Y61" s="212"/>
      <c r="Z61" s="212"/>
      <c r="AA61" s="212"/>
      <c r="AB61" s="212"/>
      <c r="AC61" s="212"/>
      <c r="AD61" s="212"/>
      <c r="AE61" s="212"/>
      <c r="AF61" s="212"/>
      <c r="AG61" s="212" t="s">
        <v>494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ht="20" outlineLevel="1" x14ac:dyDescent="0.25">
      <c r="A62" s="249">
        <v>46</v>
      </c>
      <c r="B62" s="250" t="s">
        <v>591</v>
      </c>
      <c r="C62" s="261" t="s">
        <v>592</v>
      </c>
      <c r="D62" s="251" t="s">
        <v>155</v>
      </c>
      <c r="E62" s="252">
        <v>0.9</v>
      </c>
      <c r="F62" s="253"/>
      <c r="G62" s="254">
        <f>ROUND(E62*F62,2)</f>
        <v>0</v>
      </c>
      <c r="H62" s="233"/>
      <c r="I62" s="232">
        <f>ROUND(E62*H62,2)</f>
        <v>0</v>
      </c>
      <c r="J62" s="233"/>
      <c r="K62" s="232">
        <f>ROUND(E62*J62,2)</f>
        <v>0</v>
      </c>
      <c r="L62" s="232">
        <v>21</v>
      </c>
      <c r="M62" s="232">
        <f>G62*(1+L62/100)</f>
        <v>0</v>
      </c>
      <c r="N62" s="232">
        <v>2.5589200000000001</v>
      </c>
      <c r="O62" s="232">
        <f>ROUND(E62*N62,2)</f>
        <v>2.2999999999999998</v>
      </c>
      <c r="P62" s="232">
        <v>0</v>
      </c>
      <c r="Q62" s="232">
        <f>ROUND(E62*P62,2)</f>
        <v>0</v>
      </c>
      <c r="R62" s="232"/>
      <c r="S62" s="232" t="s">
        <v>125</v>
      </c>
      <c r="T62" s="232" t="s">
        <v>125</v>
      </c>
      <c r="U62" s="232">
        <v>4</v>
      </c>
      <c r="V62" s="232">
        <f>ROUND(E62*U62,2)</f>
        <v>3.6</v>
      </c>
      <c r="W62" s="232"/>
      <c r="X62" s="232" t="s">
        <v>126</v>
      </c>
      <c r="Y62" s="212"/>
      <c r="Z62" s="212"/>
      <c r="AA62" s="212"/>
      <c r="AB62" s="212"/>
      <c r="AC62" s="212"/>
      <c r="AD62" s="212"/>
      <c r="AE62" s="212"/>
      <c r="AF62" s="212"/>
      <c r="AG62" s="212" t="s">
        <v>494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20" outlineLevel="1" x14ac:dyDescent="0.25">
      <c r="A63" s="249">
        <v>47</v>
      </c>
      <c r="B63" s="250" t="s">
        <v>593</v>
      </c>
      <c r="C63" s="261" t="s">
        <v>594</v>
      </c>
      <c r="D63" s="251" t="s">
        <v>133</v>
      </c>
      <c r="E63" s="252">
        <v>3</v>
      </c>
      <c r="F63" s="253"/>
      <c r="G63" s="254">
        <f>ROUND(E63*F63,2)</f>
        <v>0</v>
      </c>
      <c r="H63" s="233"/>
      <c r="I63" s="232">
        <f>ROUND(E63*H63,2)</f>
        <v>0</v>
      </c>
      <c r="J63" s="233"/>
      <c r="K63" s="232">
        <f>ROUND(E63*J63,2)</f>
        <v>0</v>
      </c>
      <c r="L63" s="232">
        <v>21</v>
      </c>
      <c r="M63" s="232">
        <f>G63*(1+L63/100)</f>
        <v>0</v>
      </c>
      <c r="N63" s="232">
        <v>0.13682</v>
      </c>
      <c r="O63" s="232">
        <f>ROUND(E63*N63,2)</f>
        <v>0.41</v>
      </c>
      <c r="P63" s="232">
        <v>0</v>
      </c>
      <c r="Q63" s="232">
        <f>ROUND(E63*P63,2)</f>
        <v>0</v>
      </c>
      <c r="R63" s="232"/>
      <c r="S63" s="232" t="s">
        <v>125</v>
      </c>
      <c r="T63" s="232" t="s">
        <v>125</v>
      </c>
      <c r="U63" s="232">
        <v>2.827</v>
      </c>
      <c r="V63" s="232">
        <f>ROUND(E63*U63,2)</f>
        <v>8.48</v>
      </c>
      <c r="W63" s="232"/>
      <c r="X63" s="232" t="s">
        <v>126</v>
      </c>
      <c r="Y63" s="212"/>
      <c r="Z63" s="212"/>
      <c r="AA63" s="212"/>
      <c r="AB63" s="212"/>
      <c r="AC63" s="212"/>
      <c r="AD63" s="212"/>
      <c r="AE63" s="212"/>
      <c r="AF63" s="212"/>
      <c r="AG63" s="212" t="s">
        <v>494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ht="20" outlineLevel="1" x14ac:dyDescent="0.25">
      <c r="A64" s="249">
        <v>48</v>
      </c>
      <c r="B64" s="250" t="s">
        <v>595</v>
      </c>
      <c r="C64" s="261" t="s">
        <v>596</v>
      </c>
      <c r="D64" s="251" t="s">
        <v>133</v>
      </c>
      <c r="E64" s="252">
        <v>3</v>
      </c>
      <c r="F64" s="253"/>
      <c r="G64" s="254">
        <f>ROUND(E64*F64,2)</f>
        <v>0</v>
      </c>
      <c r="H64" s="233"/>
      <c r="I64" s="232">
        <f>ROUND(E64*H64,2)</f>
        <v>0</v>
      </c>
      <c r="J64" s="233"/>
      <c r="K64" s="232">
        <f>ROUND(E64*J64,2)</f>
        <v>0</v>
      </c>
      <c r="L64" s="232">
        <v>21</v>
      </c>
      <c r="M64" s="232">
        <f>G64*(1+L64/100)</f>
        <v>0</v>
      </c>
      <c r="N64" s="232">
        <v>0</v>
      </c>
      <c r="O64" s="232">
        <f>ROUND(E64*N64,2)</f>
        <v>0</v>
      </c>
      <c r="P64" s="232">
        <v>0</v>
      </c>
      <c r="Q64" s="232">
        <f>ROUND(E64*P64,2)</f>
        <v>0</v>
      </c>
      <c r="R64" s="232"/>
      <c r="S64" s="232" t="s">
        <v>125</v>
      </c>
      <c r="T64" s="232" t="s">
        <v>125</v>
      </c>
      <c r="U64" s="232">
        <v>0.63700000000000001</v>
      </c>
      <c r="V64" s="232">
        <f>ROUND(E64*U64,2)</f>
        <v>1.91</v>
      </c>
      <c r="W64" s="232"/>
      <c r="X64" s="232" t="s">
        <v>126</v>
      </c>
      <c r="Y64" s="212"/>
      <c r="Z64" s="212"/>
      <c r="AA64" s="212"/>
      <c r="AB64" s="212"/>
      <c r="AC64" s="212"/>
      <c r="AD64" s="212"/>
      <c r="AE64" s="212"/>
      <c r="AF64" s="212"/>
      <c r="AG64" s="212" t="s">
        <v>494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5">
      <c r="A65" s="249">
        <v>49</v>
      </c>
      <c r="B65" s="250" t="s">
        <v>597</v>
      </c>
      <c r="C65" s="261" t="s">
        <v>598</v>
      </c>
      <c r="D65" s="251" t="s">
        <v>155</v>
      </c>
      <c r="E65" s="252">
        <v>3.8</v>
      </c>
      <c r="F65" s="253"/>
      <c r="G65" s="254">
        <f>ROUND(E65*F65,2)</f>
        <v>0</v>
      </c>
      <c r="H65" s="233"/>
      <c r="I65" s="232">
        <f>ROUND(E65*H65,2)</f>
        <v>0</v>
      </c>
      <c r="J65" s="233"/>
      <c r="K65" s="232">
        <f>ROUND(E65*J65,2)</f>
        <v>0</v>
      </c>
      <c r="L65" s="232">
        <v>21</v>
      </c>
      <c r="M65" s="232">
        <f>G65*(1+L65/100)</f>
        <v>0</v>
      </c>
      <c r="N65" s="232">
        <v>0</v>
      </c>
      <c r="O65" s="232">
        <f>ROUND(E65*N65,2)</f>
        <v>0</v>
      </c>
      <c r="P65" s="232">
        <v>0</v>
      </c>
      <c r="Q65" s="232">
        <f>ROUND(E65*P65,2)</f>
        <v>0</v>
      </c>
      <c r="R65" s="232"/>
      <c r="S65" s="232" t="s">
        <v>125</v>
      </c>
      <c r="T65" s="232" t="s">
        <v>125</v>
      </c>
      <c r="U65" s="232">
        <v>0.253</v>
      </c>
      <c r="V65" s="232">
        <f>ROUND(E65*U65,2)</f>
        <v>0.96</v>
      </c>
      <c r="W65" s="232"/>
      <c r="X65" s="232" t="s">
        <v>126</v>
      </c>
      <c r="Y65" s="212"/>
      <c r="Z65" s="212"/>
      <c r="AA65" s="212"/>
      <c r="AB65" s="212"/>
      <c r="AC65" s="212"/>
      <c r="AD65" s="212"/>
      <c r="AE65" s="212"/>
      <c r="AF65" s="212"/>
      <c r="AG65" s="212" t="s">
        <v>494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5">
      <c r="A66" s="249">
        <v>50</v>
      </c>
      <c r="B66" s="250" t="s">
        <v>269</v>
      </c>
      <c r="C66" s="261" t="s">
        <v>270</v>
      </c>
      <c r="D66" s="251" t="s">
        <v>155</v>
      </c>
      <c r="E66" s="252">
        <v>3.8</v>
      </c>
      <c r="F66" s="253"/>
      <c r="G66" s="254">
        <f>ROUND(E66*F66,2)</f>
        <v>0</v>
      </c>
      <c r="H66" s="233"/>
      <c r="I66" s="232">
        <f>ROUND(E66*H66,2)</f>
        <v>0</v>
      </c>
      <c r="J66" s="233"/>
      <c r="K66" s="232">
        <f>ROUND(E66*J66,2)</f>
        <v>0</v>
      </c>
      <c r="L66" s="232">
        <v>21</v>
      </c>
      <c r="M66" s="232">
        <f>G66*(1+L66/100)</f>
        <v>0</v>
      </c>
      <c r="N66" s="232">
        <v>0</v>
      </c>
      <c r="O66" s="232">
        <f>ROUND(E66*N66,2)</f>
        <v>0</v>
      </c>
      <c r="P66" s="232">
        <v>0</v>
      </c>
      <c r="Q66" s="232">
        <f>ROUND(E66*P66,2)</f>
        <v>0</v>
      </c>
      <c r="R66" s="232"/>
      <c r="S66" s="232" t="s">
        <v>125</v>
      </c>
      <c r="T66" s="232" t="s">
        <v>125</v>
      </c>
      <c r="U66" s="232">
        <v>0</v>
      </c>
      <c r="V66" s="232">
        <f>ROUND(E66*U66,2)</f>
        <v>0</v>
      </c>
      <c r="W66" s="232"/>
      <c r="X66" s="232" t="s">
        <v>126</v>
      </c>
      <c r="Y66" s="212"/>
      <c r="Z66" s="212"/>
      <c r="AA66" s="212"/>
      <c r="AB66" s="212"/>
      <c r="AC66" s="212"/>
      <c r="AD66" s="212"/>
      <c r="AE66" s="212"/>
      <c r="AF66" s="212"/>
      <c r="AG66" s="212" t="s">
        <v>227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5">
      <c r="A67" s="249">
        <v>51</v>
      </c>
      <c r="B67" s="250" t="s">
        <v>599</v>
      </c>
      <c r="C67" s="261" t="s">
        <v>600</v>
      </c>
      <c r="D67" s="251" t="s">
        <v>148</v>
      </c>
      <c r="E67" s="252">
        <v>45</v>
      </c>
      <c r="F67" s="253"/>
      <c r="G67" s="254">
        <f>ROUND(E67*F67,2)</f>
        <v>0</v>
      </c>
      <c r="H67" s="233"/>
      <c r="I67" s="232">
        <f>ROUND(E67*H67,2)</f>
        <v>0</v>
      </c>
      <c r="J67" s="233"/>
      <c r="K67" s="232">
        <f>ROUND(E67*J67,2)</f>
        <v>0</v>
      </c>
      <c r="L67" s="232">
        <v>21</v>
      </c>
      <c r="M67" s="232">
        <f>G67*(1+L67/100)</f>
        <v>0</v>
      </c>
      <c r="N67" s="232">
        <v>0</v>
      </c>
      <c r="O67" s="232">
        <f>ROUND(E67*N67,2)</f>
        <v>0</v>
      </c>
      <c r="P67" s="232">
        <v>0</v>
      </c>
      <c r="Q67" s="232">
        <f>ROUND(E67*P67,2)</f>
        <v>0</v>
      </c>
      <c r="R67" s="232"/>
      <c r="S67" s="232" t="s">
        <v>125</v>
      </c>
      <c r="T67" s="232" t="s">
        <v>125</v>
      </c>
      <c r="U67" s="232">
        <v>2.8494000000000002</v>
      </c>
      <c r="V67" s="232">
        <f>ROUND(E67*U67,2)</f>
        <v>128.22</v>
      </c>
      <c r="W67" s="232"/>
      <c r="X67" s="232" t="s">
        <v>126</v>
      </c>
      <c r="Y67" s="212"/>
      <c r="Z67" s="212"/>
      <c r="AA67" s="212"/>
      <c r="AB67" s="212"/>
      <c r="AC67" s="212"/>
      <c r="AD67" s="212"/>
      <c r="AE67" s="212"/>
      <c r="AF67" s="212"/>
      <c r="AG67" s="212" t="s">
        <v>494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0" outlineLevel="1" x14ac:dyDescent="0.25">
      <c r="A68" s="249">
        <v>52</v>
      </c>
      <c r="B68" s="250" t="s">
        <v>601</v>
      </c>
      <c r="C68" s="261" t="s">
        <v>602</v>
      </c>
      <c r="D68" s="251" t="s">
        <v>148</v>
      </c>
      <c r="E68" s="252">
        <v>10</v>
      </c>
      <c r="F68" s="253"/>
      <c r="G68" s="254">
        <f>ROUND(E68*F68,2)</f>
        <v>0</v>
      </c>
      <c r="H68" s="233"/>
      <c r="I68" s="232">
        <f>ROUND(E68*H68,2)</f>
        <v>0</v>
      </c>
      <c r="J68" s="233"/>
      <c r="K68" s="232">
        <f>ROUND(E68*J68,2)</f>
        <v>0</v>
      </c>
      <c r="L68" s="232">
        <v>21</v>
      </c>
      <c r="M68" s="232">
        <f>G68*(1+L68/100)</f>
        <v>0</v>
      </c>
      <c r="N68" s="232">
        <v>4.3159999999999997E-2</v>
      </c>
      <c r="O68" s="232">
        <f>ROUND(E68*N68,2)</f>
        <v>0.43</v>
      </c>
      <c r="P68" s="232">
        <v>0</v>
      </c>
      <c r="Q68" s="232">
        <f>ROUND(E68*P68,2)</f>
        <v>0</v>
      </c>
      <c r="R68" s="232"/>
      <c r="S68" s="232" t="s">
        <v>125</v>
      </c>
      <c r="T68" s="232" t="s">
        <v>125</v>
      </c>
      <c r="U68" s="232">
        <v>0.18</v>
      </c>
      <c r="V68" s="232">
        <f>ROUND(E68*U68,2)</f>
        <v>1.8</v>
      </c>
      <c r="W68" s="232"/>
      <c r="X68" s="232" t="s">
        <v>126</v>
      </c>
      <c r="Y68" s="212"/>
      <c r="Z68" s="212"/>
      <c r="AA68" s="212"/>
      <c r="AB68" s="212"/>
      <c r="AC68" s="212"/>
      <c r="AD68" s="212"/>
      <c r="AE68" s="212"/>
      <c r="AF68" s="212"/>
      <c r="AG68" s="212" t="s">
        <v>494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ht="20" outlineLevel="1" x14ac:dyDescent="0.25">
      <c r="A69" s="249">
        <v>53</v>
      </c>
      <c r="B69" s="250" t="s">
        <v>603</v>
      </c>
      <c r="C69" s="261" t="s">
        <v>604</v>
      </c>
      <c r="D69" s="251" t="s">
        <v>133</v>
      </c>
      <c r="E69" s="252">
        <v>4</v>
      </c>
      <c r="F69" s="253"/>
      <c r="G69" s="254">
        <f>ROUND(E69*F69,2)</f>
        <v>0</v>
      </c>
      <c r="H69" s="233"/>
      <c r="I69" s="232">
        <f>ROUND(E69*H69,2)</f>
        <v>0</v>
      </c>
      <c r="J69" s="233"/>
      <c r="K69" s="232">
        <f>ROUND(E69*J69,2)</f>
        <v>0</v>
      </c>
      <c r="L69" s="232">
        <v>21</v>
      </c>
      <c r="M69" s="232">
        <f>G69*(1+L69/100)</f>
        <v>0</v>
      </c>
      <c r="N69" s="232">
        <v>1E-4</v>
      </c>
      <c r="O69" s="232">
        <f>ROUND(E69*N69,2)</f>
        <v>0</v>
      </c>
      <c r="P69" s="232">
        <v>0</v>
      </c>
      <c r="Q69" s="232">
        <f>ROUND(E69*P69,2)</f>
        <v>0</v>
      </c>
      <c r="R69" s="232"/>
      <c r="S69" s="232" t="s">
        <v>125</v>
      </c>
      <c r="T69" s="232" t="s">
        <v>125</v>
      </c>
      <c r="U69" s="232">
        <v>0.45400000000000001</v>
      </c>
      <c r="V69" s="232">
        <f>ROUND(E69*U69,2)</f>
        <v>1.82</v>
      </c>
      <c r="W69" s="232"/>
      <c r="X69" s="232" t="s">
        <v>126</v>
      </c>
      <c r="Y69" s="212"/>
      <c r="Z69" s="212"/>
      <c r="AA69" s="212"/>
      <c r="AB69" s="212"/>
      <c r="AC69" s="212"/>
      <c r="AD69" s="212"/>
      <c r="AE69" s="212"/>
      <c r="AF69" s="212"/>
      <c r="AG69" s="212" t="s">
        <v>494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5">
      <c r="A70" s="249">
        <v>54</v>
      </c>
      <c r="B70" s="250" t="s">
        <v>605</v>
      </c>
      <c r="C70" s="261" t="s">
        <v>606</v>
      </c>
      <c r="D70" s="251" t="s">
        <v>148</v>
      </c>
      <c r="E70" s="252">
        <v>45</v>
      </c>
      <c r="F70" s="253"/>
      <c r="G70" s="254">
        <f>ROUND(E70*F70,2)</f>
        <v>0</v>
      </c>
      <c r="H70" s="233"/>
      <c r="I70" s="232">
        <f>ROUND(E70*H70,2)</f>
        <v>0</v>
      </c>
      <c r="J70" s="233"/>
      <c r="K70" s="232">
        <f>ROUND(E70*J70,2)</f>
        <v>0</v>
      </c>
      <c r="L70" s="232">
        <v>21</v>
      </c>
      <c r="M70" s="232">
        <f>G70*(1+L70/100)</f>
        <v>0</v>
      </c>
      <c r="N70" s="232">
        <v>0</v>
      </c>
      <c r="O70" s="232">
        <f>ROUND(E70*N70,2)</f>
        <v>0</v>
      </c>
      <c r="P70" s="232">
        <v>0</v>
      </c>
      <c r="Q70" s="232">
        <f>ROUND(E70*P70,2)</f>
        <v>0</v>
      </c>
      <c r="R70" s="232"/>
      <c r="S70" s="232" t="s">
        <v>125</v>
      </c>
      <c r="T70" s="232" t="s">
        <v>125</v>
      </c>
      <c r="U70" s="232">
        <v>0.503</v>
      </c>
      <c r="V70" s="232">
        <f>ROUND(E70*U70,2)</f>
        <v>22.64</v>
      </c>
      <c r="W70" s="232"/>
      <c r="X70" s="232" t="s">
        <v>126</v>
      </c>
      <c r="Y70" s="212"/>
      <c r="Z70" s="212"/>
      <c r="AA70" s="212"/>
      <c r="AB70" s="212"/>
      <c r="AC70" s="212"/>
      <c r="AD70" s="212"/>
      <c r="AE70" s="212"/>
      <c r="AF70" s="212"/>
      <c r="AG70" s="212" t="s">
        <v>494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ht="20" outlineLevel="1" x14ac:dyDescent="0.25">
      <c r="A71" s="243">
        <v>55</v>
      </c>
      <c r="B71" s="244" t="s">
        <v>607</v>
      </c>
      <c r="C71" s="259" t="s">
        <v>608</v>
      </c>
      <c r="D71" s="245" t="s">
        <v>148</v>
      </c>
      <c r="E71" s="246">
        <v>40</v>
      </c>
      <c r="F71" s="247"/>
      <c r="G71" s="248">
        <f>ROUND(E71*F71,2)</f>
        <v>0</v>
      </c>
      <c r="H71" s="233"/>
      <c r="I71" s="232">
        <f>ROUND(E71*H71,2)</f>
        <v>0</v>
      </c>
      <c r="J71" s="233"/>
      <c r="K71" s="232">
        <f>ROUND(E71*J71,2)</f>
        <v>0</v>
      </c>
      <c r="L71" s="232">
        <v>21</v>
      </c>
      <c r="M71" s="232">
        <f>G71*(1+L71/100)</f>
        <v>0</v>
      </c>
      <c r="N71" s="232">
        <v>0</v>
      </c>
      <c r="O71" s="232">
        <f>ROUND(E71*N71,2)</f>
        <v>0</v>
      </c>
      <c r="P71" s="232">
        <v>0</v>
      </c>
      <c r="Q71" s="232">
        <f>ROUND(E71*P71,2)</f>
        <v>0</v>
      </c>
      <c r="R71" s="232"/>
      <c r="S71" s="232" t="s">
        <v>436</v>
      </c>
      <c r="T71" s="232" t="s">
        <v>437</v>
      </c>
      <c r="U71" s="232">
        <v>0</v>
      </c>
      <c r="V71" s="232">
        <f>ROUND(E71*U71,2)</f>
        <v>0</v>
      </c>
      <c r="W71" s="232"/>
      <c r="X71" s="232" t="s">
        <v>126</v>
      </c>
      <c r="Y71" s="212"/>
      <c r="Z71" s="212"/>
      <c r="AA71" s="212"/>
      <c r="AB71" s="212"/>
      <c r="AC71" s="212"/>
      <c r="AD71" s="212"/>
      <c r="AE71" s="212"/>
      <c r="AF71" s="212"/>
      <c r="AG71" s="212" t="s">
        <v>494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5">
      <c r="A72" s="229"/>
      <c r="B72" s="230"/>
      <c r="C72" s="262" t="s">
        <v>609</v>
      </c>
      <c r="D72" s="255"/>
      <c r="E72" s="255"/>
      <c r="F72" s="255"/>
      <c r="G72" s="255"/>
      <c r="H72" s="232"/>
      <c r="I72" s="232"/>
      <c r="J72" s="232"/>
      <c r="K72" s="232"/>
      <c r="L72" s="232"/>
      <c r="M72" s="232"/>
      <c r="N72" s="232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12"/>
      <c r="Z72" s="212"/>
      <c r="AA72" s="212"/>
      <c r="AB72" s="212"/>
      <c r="AC72" s="212"/>
      <c r="AD72" s="212"/>
      <c r="AE72" s="212"/>
      <c r="AF72" s="212"/>
      <c r="AG72" s="212" t="s">
        <v>220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ht="20" outlineLevel="1" x14ac:dyDescent="0.25">
      <c r="A73" s="249">
        <v>56</v>
      </c>
      <c r="B73" s="250" t="s">
        <v>610</v>
      </c>
      <c r="C73" s="261" t="s">
        <v>611</v>
      </c>
      <c r="D73" s="251" t="s">
        <v>133</v>
      </c>
      <c r="E73" s="252">
        <v>2</v>
      </c>
      <c r="F73" s="253"/>
      <c r="G73" s="254">
        <f>ROUND(E73*F73,2)</f>
        <v>0</v>
      </c>
      <c r="H73" s="233"/>
      <c r="I73" s="232">
        <f>ROUND(E73*H73,2)</f>
        <v>0</v>
      </c>
      <c r="J73" s="233"/>
      <c r="K73" s="232">
        <f>ROUND(E73*J73,2)</f>
        <v>0</v>
      </c>
      <c r="L73" s="232">
        <v>21</v>
      </c>
      <c r="M73" s="232">
        <f>G73*(1+L73/100)</f>
        <v>0</v>
      </c>
      <c r="N73" s="232">
        <v>6.4200000000000004E-3</v>
      </c>
      <c r="O73" s="232">
        <f>ROUND(E73*N73,2)</f>
        <v>0.01</v>
      </c>
      <c r="P73" s="232">
        <v>0</v>
      </c>
      <c r="Q73" s="232">
        <f>ROUND(E73*P73,2)</f>
        <v>0</v>
      </c>
      <c r="R73" s="232"/>
      <c r="S73" s="232" t="s">
        <v>125</v>
      </c>
      <c r="T73" s="232" t="s">
        <v>125</v>
      </c>
      <c r="U73" s="232">
        <v>4.4790000000000001</v>
      </c>
      <c r="V73" s="232">
        <f>ROUND(E73*U73,2)</f>
        <v>8.9600000000000009</v>
      </c>
      <c r="W73" s="232"/>
      <c r="X73" s="232" t="s">
        <v>126</v>
      </c>
      <c r="Y73" s="212"/>
      <c r="Z73" s="212"/>
      <c r="AA73" s="212"/>
      <c r="AB73" s="212"/>
      <c r="AC73" s="212"/>
      <c r="AD73" s="212"/>
      <c r="AE73" s="212"/>
      <c r="AF73" s="212"/>
      <c r="AG73" s="212" t="s">
        <v>494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5">
      <c r="A74" s="249">
        <v>57</v>
      </c>
      <c r="B74" s="250" t="s">
        <v>612</v>
      </c>
      <c r="C74" s="261" t="s">
        <v>613</v>
      </c>
      <c r="D74" s="251" t="s">
        <v>124</v>
      </c>
      <c r="E74" s="252">
        <v>40</v>
      </c>
      <c r="F74" s="253"/>
      <c r="G74" s="254">
        <f>ROUND(E74*F74,2)</f>
        <v>0</v>
      </c>
      <c r="H74" s="233"/>
      <c r="I74" s="232">
        <f>ROUND(E74*H74,2)</f>
        <v>0</v>
      </c>
      <c r="J74" s="233"/>
      <c r="K74" s="232">
        <f>ROUND(E74*J74,2)</f>
        <v>0</v>
      </c>
      <c r="L74" s="232">
        <v>21</v>
      </c>
      <c r="M74" s="232">
        <f>G74*(1+L74/100)</f>
        <v>0</v>
      </c>
      <c r="N74" s="232">
        <v>2.0000000000000002E-5</v>
      </c>
      <c r="O74" s="232">
        <f>ROUND(E74*N74,2)</f>
        <v>0</v>
      </c>
      <c r="P74" s="232">
        <v>0</v>
      </c>
      <c r="Q74" s="232">
        <f>ROUND(E74*P74,2)</f>
        <v>0</v>
      </c>
      <c r="R74" s="232"/>
      <c r="S74" s="232" t="s">
        <v>125</v>
      </c>
      <c r="T74" s="232" t="s">
        <v>125</v>
      </c>
      <c r="U74" s="232">
        <v>0.05</v>
      </c>
      <c r="V74" s="232">
        <f>ROUND(E74*U74,2)</f>
        <v>2</v>
      </c>
      <c r="W74" s="232"/>
      <c r="X74" s="232" t="s">
        <v>126</v>
      </c>
      <c r="Y74" s="212"/>
      <c r="Z74" s="212"/>
      <c r="AA74" s="212"/>
      <c r="AB74" s="212"/>
      <c r="AC74" s="212"/>
      <c r="AD74" s="212"/>
      <c r="AE74" s="212"/>
      <c r="AF74" s="212"/>
      <c r="AG74" s="212" t="s">
        <v>494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ht="20" outlineLevel="1" x14ac:dyDescent="0.25">
      <c r="A75" s="249">
        <v>58</v>
      </c>
      <c r="B75" s="250" t="s">
        <v>614</v>
      </c>
      <c r="C75" s="261" t="s">
        <v>615</v>
      </c>
      <c r="D75" s="251" t="s">
        <v>124</v>
      </c>
      <c r="E75" s="252">
        <v>50</v>
      </c>
      <c r="F75" s="253"/>
      <c r="G75" s="254">
        <f>ROUND(E75*F75,2)</f>
        <v>0</v>
      </c>
      <c r="H75" s="233"/>
      <c r="I75" s="232">
        <f>ROUND(E75*H75,2)</f>
        <v>0</v>
      </c>
      <c r="J75" s="233"/>
      <c r="K75" s="232">
        <f>ROUND(E75*J75,2)</f>
        <v>0</v>
      </c>
      <c r="L75" s="232">
        <v>21</v>
      </c>
      <c r="M75" s="232">
        <f>G75*(1+L75/100)</f>
        <v>0</v>
      </c>
      <c r="N75" s="232">
        <v>0</v>
      </c>
      <c r="O75" s="232">
        <f>ROUND(E75*N75,2)</f>
        <v>0</v>
      </c>
      <c r="P75" s="232">
        <v>0</v>
      </c>
      <c r="Q75" s="232">
        <f>ROUND(E75*P75,2)</f>
        <v>0</v>
      </c>
      <c r="R75" s="232"/>
      <c r="S75" s="232" t="s">
        <v>125</v>
      </c>
      <c r="T75" s="232" t="s">
        <v>125</v>
      </c>
      <c r="U75" s="232">
        <v>0.129</v>
      </c>
      <c r="V75" s="232">
        <f>ROUND(E75*U75,2)</f>
        <v>6.45</v>
      </c>
      <c r="W75" s="232"/>
      <c r="X75" s="232" t="s">
        <v>126</v>
      </c>
      <c r="Y75" s="212"/>
      <c r="Z75" s="212"/>
      <c r="AA75" s="212"/>
      <c r="AB75" s="212"/>
      <c r="AC75" s="212"/>
      <c r="AD75" s="212"/>
      <c r="AE75" s="212"/>
      <c r="AF75" s="212"/>
      <c r="AG75" s="212" t="s">
        <v>494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ht="20" outlineLevel="1" x14ac:dyDescent="0.25">
      <c r="A76" s="249">
        <v>59</v>
      </c>
      <c r="B76" s="250" t="s">
        <v>616</v>
      </c>
      <c r="C76" s="261" t="s">
        <v>617</v>
      </c>
      <c r="D76" s="251" t="s">
        <v>148</v>
      </c>
      <c r="E76" s="252">
        <v>40</v>
      </c>
      <c r="F76" s="253"/>
      <c r="G76" s="254">
        <f>ROUND(E76*F76,2)</f>
        <v>0</v>
      </c>
      <c r="H76" s="233"/>
      <c r="I76" s="232">
        <f>ROUND(E76*H76,2)</f>
        <v>0</v>
      </c>
      <c r="J76" s="233"/>
      <c r="K76" s="232">
        <f>ROUND(E76*J76,2)</f>
        <v>0</v>
      </c>
      <c r="L76" s="232">
        <v>21</v>
      </c>
      <c r="M76" s="232">
        <f>G76*(1+L76/100)</f>
        <v>0</v>
      </c>
      <c r="N76" s="232">
        <v>6.9999999999999994E-5</v>
      </c>
      <c r="O76" s="232">
        <f>ROUND(E76*N76,2)</f>
        <v>0</v>
      </c>
      <c r="P76" s="232">
        <v>0</v>
      </c>
      <c r="Q76" s="232">
        <f>ROUND(E76*P76,2)</f>
        <v>0</v>
      </c>
      <c r="R76" s="232"/>
      <c r="S76" s="232" t="s">
        <v>125</v>
      </c>
      <c r="T76" s="232" t="s">
        <v>125</v>
      </c>
      <c r="U76" s="232">
        <v>0.36599999999999999</v>
      </c>
      <c r="V76" s="232">
        <f>ROUND(E76*U76,2)</f>
        <v>14.64</v>
      </c>
      <c r="W76" s="232"/>
      <c r="X76" s="232" t="s">
        <v>126</v>
      </c>
      <c r="Y76" s="212"/>
      <c r="Z76" s="212"/>
      <c r="AA76" s="212"/>
      <c r="AB76" s="212"/>
      <c r="AC76" s="212"/>
      <c r="AD76" s="212"/>
      <c r="AE76" s="212"/>
      <c r="AF76" s="212"/>
      <c r="AG76" s="212" t="s">
        <v>494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5">
      <c r="A77" s="249">
        <v>60</v>
      </c>
      <c r="B77" s="250" t="s">
        <v>612</v>
      </c>
      <c r="C77" s="261" t="s">
        <v>613</v>
      </c>
      <c r="D77" s="251" t="s">
        <v>124</v>
      </c>
      <c r="E77" s="252">
        <v>330</v>
      </c>
      <c r="F77" s="253"/>
      <c r="G77" s="254">
        <f>ROUND(E77*F77,2)</f>
        <v>0</v>
      </c>
      <c r="H77" s="233"/>
      <c r="I77" s="232">
        <f>ROUND(E77*H77,2)</f>
        <v>0</v>
      </c>
      <c r="J77" s="233"/>
      <c r="K77" s="232">
        <f>ROUND(E77*J77,2)</f>
        <v>0</v>
      </c>
      <c r="L77" s="232">
        <v>21</v>
      </c>
      <c r="M77" s="232">
        <f>G77*(1+L77/100)</f>
        <v>0</v>
      </c>
      <c r="N77" s="232">
        <v>2.0000000000000002E-5</v>
      </c>
      <c r="O77" s="232">
        <f>ROUND(E77*N77,2)</f>
        <v>0.01</v>
      </c>
      <c r="P77" s="232">
        <v>0</v>
      </c>
      <c r="Q77" s="232">
        <f>ROUND(E77*P77,2)</f>
        <v>0</v>
      </c>
      <c r="R77" s="232"/>
      <c r="S77" s="232" t="s">
        <v>125</v>
      </c>
      <c r="T77" s="232" t="s">
        <v>125</v>
      </c>
      <c r="U77" s="232">
        <v>0.05</v>
      </c>
      <c r="V77" s="232">
        <f>ROUND(E77*U77,2)</f>
        <v>16.5</v>
      </c>
      <c r="W77" s="232"/>
      <c r="X77" s="232" t="s">
        <v>126</v>
      </c>
      <c r="Y77" s="212"/>
      <c r="Z77" s="212"/>
      <c r="AA77" s="212"/>
      <c r="AB77" s="212"/>
      <c r="AC77" s="212"/>
      <c r="AD77" s="212"/>
      <c r="AE77" s="212"/>
      <c r="AF77" s="212"/>
      <c r="AG77" s="212" t="s">
        <v>494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5">
      <c r="A78" s="243">
        <v>61</v>
      </c>
      <c r="B78" s="244" t="s">
        <v>618</v>
      </c>
      <c r="C78" s="259" t="s">
        <v>619</v>
      </c>
      <c r="D78" s="245" t="s">
        <v>155</v>
      </c>
      <c r="E78" s="246">
        <v>0.5</v>
      </c>
      <c r="F78" s="247"/>
      <c r="G78" s="248">
        <f>ROUND(E78*F78,2)</f>
        <v>0</v>
      </c>
      <c r="H78" s="233"/>
      <c r="I78" s="232">
        <f>ROUND(E78*H78,2)</f>
        <v>0</v>
      </c>
      <c r="J78" s="233"/>
      <c r="K78" s="232">
        <f>ROUND(E78*J78,2)</f>
        <v>0</v>
      </c>
      <c r="L78" s="232">
        <v>21</v>
      </c>
      <c r="M78" s="232">
        <f>G78*(1+L78/100)</f>
        <v>0</v>
      </c>
      <c r="N78" s="232">
        <v>2.5249999999999999</v>
      </c>
      <c r="O78" s="232">
        <f>ROUND(E78*N78,2)</f>
        <v>1.26</v>
      </c>
      <c r="P78" s="232">
        <v>0</v>
      </c>
      <c r="Q78" s="232">
        <f>ROUND(E78*P78,2)</f>
        <v>0</v>
      </c>
      <c r="R78" s="232"/>
      <c r="S78" s="232" t="s">
        <v>125</v>
      </c>
      <c r="T78" s="232" t="s">
        <v>125</v>
      </c>
      <c r="U78" s="232">
        <v>0.66500000000000004</v>
      </c>
      <c r="V78" s="232">
        <f>ROUND(E78*U78,2)</f>
        <v>0.33</v>
      </c>
      <c r="W78" s="232"/>
      <c r="X78" s="232" t="s">
        <v>126</v>
      </c>
      <c r="Y78" s="212"/>
      <c r="Z78" s="212"/>
      <c r="AA78" s="212"/>
      <c r="AB78" s="212"/>
      <c r="AC78" s="212"/>
      <c r="AD78" s="212"/>
      <c r="AE78" s="212"/>
      <c r="AF78" s="212"/>
      <c r="AG78" s="212" t="s">
        <v>494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5">
      <c r="A79" s="229"/>
      <c r="B79" s="230"/>
      <c r="C79" s="260" t="s">
        <v>620</v>
      </c>
      <c r="D79" s="234"/>
      <c r="E79" s="235">
        <v>0.5</v>
      </c>
      <c r="F79" s="232"/>
      <c r="G79" s="232"/>
      <c r="H79" s="232"/>
      <c r="I79" s="232"/>
      <c r="J79" s="232"/>
      <c r="K79" s="232"/>
      <c r="L79" s="232"/>
      <c r="M79" s="232"/>
      <c r="N79" s="232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12"/>
      <c r="Z79" s="212"/>
      <c r="AA79" s="212"/>
      <c r="AB79" s="212"/>
      <c r="AC79" s="212"/>
      <c r="AD79" s="212"/>
      <c r="AE79" s="212"/>
      <c r="AF79" s="212"/>
      <c r="AG79" s="212" t="s">
        <v>129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5">
      <c r="A80" s="249">
        <v>62</v>
      </c>
      <c r="B80" s="250" t="s">
        <v>328</v>
      </c>
      <c r="C80" s="261" t="s">
        <v>329</v>
      </c>
      <c r="D80" s="251" t="s">
        <v>124</v>
      </c>
      <c r="E80" s="252">
        <v>5</v>
      </c>
      <c r="F80" s="253"/>
      <c r="G80" s="254">
        <f>ROUND(E80*F80,2)</f>
        <v>0</v>
      </c>
      <c r="H80" s="233"/>
      <c r="I80" s="232">
        <f>ROUND(E80*H80,2)</f>
        <v>0</v>
      </c>
      <c r="J80" s="233"/>
      <c r="K80" s="232">
        <f>ROUND(E80*J80,2)</f>
        <v>0</v>
      </c>
      <c r="L80" s="232">
        <v>21</v>
      </c>
      <c r="M80" s="232">
        <f>G80*(1+L80/100)</f>
        <v>0</v>
      </c>
      <c r="N80" s="232">
        <v>7.3899999999999993E-2</v>
      </c>
      <c r="O80" s="232">
        <f>ROUND(E80*N80,2)</f>
        <v>0.37</v>
      </c>
      <c r="P80" s="232">
        <v>0</v>
      </c>
      <c r="Q80" s="232">
        <f>ROUND(E80*P80,2)</f>
        <v>0</v>
      </c>
      <c r="R80" s="232"/>
      <c r="S80" s="232" t="s">
        <v>125</v>
      </c>
      <c r="T80" s="232" t="s">
        <v>125</v>
      </c>
      <c r="U80" s="232">
        <v>0.45200000000000001</v>
      </c>
      <c r="V80" s="232">
        <f>ROUND(E80*U80,2)</f>
        <v>2.2599999999999998</v>
      </c>
      <c r="W80" s="232"/>
      <c r="X80" s="232" t="s">
        <v>126</v>
      </c>
      <c r="Y80" s="212"/>
      <c r="Z80" s="212"/>
      <c r="AA80" s="212"/>
      <c r="AB80" s="212"/>
      <c r="AC80" s="212"/>
      <c r="AD80" s="212"/>
      <c r="AE80" s="212"/>
      <c r="AF80" s="212"/>
      <c r="AG80" s="212" t="s">
        <v>494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5">
      <c r="A81" s="249">
        <v>63</v>
      </c>
      <c r="B81" s="250" t="s">
        <v>621</v>
      </c>
      <c r="C81" s="261" t="s">
        <v>622</v>
      </c>
      <c r="D81" s="251" t="s">
        <v>148</v>
      </c>
      <c r="E81" s="252">
        <v>8</v>
      </c>
      <c r="F81" s="253"/>
      <c r="G81" s="254">
        <f>ROUND(E81*F81,2)</f>
        <v>0</v>
      </c>
      <c r="H81" s="233"/>
      <c r="I81" s="232">
        <f>ROUND(E81*H81,2)</f>
        <v>0</v>
      </c>
      <c r="J81" s="233"/>
      <c r="K81" s="232">
        <f>ROUND(E81*J81,2)</f>
        <v>0</v>
      </c>
      <c r="L81" s="232">
        <v>21</v>
      </c>
      <c r="M81" s="232">
        <f>G81*(1+L81/100)</f>
        <v>0</v>
      </c>
      <c r="N81" s="232">
        <v>0</v>
      </c>
      <c r="O81" s="232">
        <f>ROUND(E81*N81,2)</f>
        <v>0</v>
      </c>
      <c r="P81" s="232">
        <v>0</v>
      </c>
      <c r="Q81" s="232">
        <f>ROUND(E81*P81,2)</f>
        <v>0</v>
      </c>
      <c r="R81" s="232"/>
      <c r="S81" s="232" t="s">
        <v>125</v>
      </c>
      <c r="T81" s="232" t="s">
        <v>125</v>
      </c>
      <c r="U81" s="232">
        <v>5.5E-2</v>
      </c>
      <c r="V81" s="232">
        <f>ROUND(E81*U81,2)</f>
        <v>0.44</v>
      </c>
      <c r="W81" s="232"/>
      <c r="X81" s="232" t="s">
        <v>126</v>
      </c>
      <c r="Y81" s="212"/>
      <c r="Z81" s="212"/>
      <c r="AA81" s="212"/>
      <c r="AB81" s="212"/>
      <c r="AC81" s="212"/>
      <c r="AD81" s="212"/>
      <c r="AE81" s="212"/>
      <c r="AF81" s="212"/>
      <c r="AG81" s="212" t="s">
        <v>494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ht="13" x14ac:dyDescent="0.25">
      <c r="A82" s="237" t="s">
        <v>120</v>
      </c>
      <c r="B82" s="238" t="s">
        <v>94</v>
      </c>
      <c r="C82" s="258" t="s">
        <v>30</v>
      </c>
      <c r="D82" s="239"/>
      <c r="E82" s="240"/>
      <c r="F82" s="241"/>
      <c r="G82" s="242">
        <f>SUMIF(AG83:AG87,"&lt;&gt;NOR",G83:G87)</f>
        <v>0</v>
      </c>
      <c r="H82" s="236"/>
      <c r="I82" s="236">
        <f>SUM(I83:I87)</f>
        <v>0</v>
      </c>
      <c r="J82" s="236"/>
      <c r="K82" s="236">
        <f>SUM(K83:K87)</f>
        <v>0</v>
      </c>
      <c r="L82" s="236"/>
      <c r="M82" s="236">
        <f>SUM(M83:M87)</f>
        <v>0</v>
      </c>
      <c r="N82" s="236"/>
      <c r="O82" s="236">
        <f>SUM(O83:O87)</f>
        <v>0</v>
      </c>
      <c r="P82" s="236"/>
      <c r="Q82" s="236">
        <f>SUM(Q83:Q87)</f>
        <v>0</v>
      </c>
      <c r="R82" s="236"/>
      <c r="S82" s="236"/>
      <c r="T82" s="236"/>
      <c r="U82" s="236"/>
      <c r="V82" s="236">
        <f>SUM(V83:V87)</f>
        <v>0</v>
      </c>
      <c r="W82" s="236"/>
      <c r="X82" s="236"/>
      <c r="AG82" t="s">
        <v>121</v>
      </c>
    </row>
    <row r="83" spans="1:60" outlineLevel="1" x14ac:dyDescent="0.25">
      <c r="A83" s="249">
        <v>64</v>
      </c>
      <c r="B83" s="250" t="s">
        <v>623</v>
      </c>
      <c r="C83" s="261" t="s">
        <v>624</v>
      </c>
      <c r="D83" s="251" t="s">
        <v>588</v>
      </c>
      <c r="E83" s="252">
        <v>0.1</v>
      </c>
      <c r="F83" s="253"/>
      <c r="G83" s="254">
        <f>ROUND(E83*F83,2)</f>
        <v>0</v>
      </c>
      <c r="H83" s="233"/>
      <c r="I83" s="232">
        <f>ROUND(E83*H83,2)</f>
        <v>0</v>
      </c>
      <c r="J83" s="233"/>
      <c r="K83" s="232">
        <f>ROUND(E83*J83,2)</f>
        <v>0</v>
      </c>
      <c r="L83" s="232">
        <v>21</v>
      </c>
      <c r="M83" s="232">
        <f>G83*(1+L83/100)</f>
        <v>0</v>
      </c>
      <c r="N83" s="232">
        <v>0</v>
      </c>
      <c r="O83" s="232">
        <f>ROUND(E83*N83,2)</f>
        <v>0</v>
      </c>
      <c r="P83" s="232">
        <v>0</v>
      </c>
      <c r="Q83" s="232">
        <f>ROUND(E83*P83,2)</f>
        <v>0</v>
      </c>
      <c r="R83" s="232"/>
      <c r="S83" s="232" t="s">
        <v>436</v>
      </c>
      <c r="T83" s="232" t="s">
        <v>437</v>
      </c>
      <c r="U83" s="232">
        <v>0</v>
      </c>
      <c r="V83" s="232">
        <f>ROUND(E83*U83,2)</f>
        <v>0</v>
      </c>
      <c r="W83" s="232"/>
      <c r="X83" s="232" t="s">
        <v>126</v>
      </c>
      <c r="Y83" s="212"/>
      <c r="Z83" s="212"/>
      <c r="AA83" s="212"/>
      <c r="AB83" s="212"/>
      <c r="AC83" s="212"/>
      <c r="AD83" s="212"/>
      <c r="AE83" s="212"/>
      <c r="AF83" s="212"/>
      <c r="AG83" s="212" t="s">
        <v>127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5">
      <c r="A84" s="249">
        <v>65</v>
      </c>
      <c r="B84" s="250" t="s">
        <v>625</v>
      </c>
      <c r="C84" s="261" t="s">
        <v>626</v>
      </c>
      <c r="D84" s="251" t="s">
        <v>133</v>
      </c>
      <c r="E84" s="252">
        <v>1</v>
      </c>
      <c r="F84" s="253"/>
      <c r="G84" s="254">
        <f>ROUND(E84*F84,2)</f>
        <v>0</v>
      </c>
      <c r="H84" s="233"/>
      <c r="I84" s="232">
        <f>ROUND(E84*H84,2)</f>
        <v>0</v>
      </c>
      <c r="J84" s="233"/>
      <c r="K84" s="232">
        <f>ROUND(E84*J84,2)</f>
        <v>0</v>
      </c>
      <c r="L84" s="232">
        <v>21</v>
      </c>
      <c r="M84" s="232">
        <f>G84*(1+L84/100)</f>
        <v>0</v>
      </c>
      <c r="N84" s="232">
        <v>0</v>
      </c>
      <c r="O84" s="232">
        <f>ROUND(E84*N84,2)</f>
        <v>0</v>
      </c>
      <c r="P84" s="232">
        <v>0</v>
      </c>
      <c r="Q84" s="232">
        <f>ROUND(E84*P84,2)</f>
        <v>0</v>
      </c>
      <c r="R84" s="232"/>
      <c r="S84" s="232" t="s">
        <v>627</v>
      </c>
      <c r="T84" s="232" t="s">
        <v>437</v>
      </c>
      <c r="U84" s="232">
        <v>0</v>
      </c>
      <c r="V84" s="232">
        <f>ROUND(E84*U84,2)</f>
        <v>0</v>
      </c>
      <c r="W84" s="232"/>
      <c r="X84" s="232" t="s">
        <v>126</v>
      </c>
      <c r="Y84" s="212"/>
      <c r="Z84" s="212"/>
      <c r="AA84" s="212"/>
      <c r="AB84" s="212"/>
      <c r="AC84" s="212"/>
      <c r="AD84" s="212"/>
      <c r="AE84" s="212"/>
      <c r="AF84" s="212"/>
      <c r="AG84" s="212" t="s">
        <v>494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5">
      <c r="A85" s="249">
        <v>66</v>
      </c>
      <c r="B85" s="250" t="s">
        <v>628</v>
      </c>
      <c r="C85" s="261" t="s">
        <v>629</v>
      </c>
      <c r="D85" s="251" t="s">
        <v>133</v>
      </c>
      <c r="E85" s="252">
        <v>3</v>
      </c>
      <c r="F85" s="253"/>
      <c r="G85" s="254">
        <f>ROUND(E85*F85,2)</f>
        <v>0</v>
      </c>
      <c r="H85" s="233"/>
      <c r="I85" s="232">
        <f>ROUND(E85*H85,2)</f>
        <v>0</v>
      </c>
      <c r="J85" s="233"/>
      <c r="K85" s="232">
        <f>ROUND(E85*J85,2)</f>
        <v>0</v>
      </c>
      <c r="L85" s="232">
        <v>21</v>
      </c>
      <c r="M85" s="232">
        <f>G85*(1+L85/100)</f>
        <v>0</v>
      </c>
      <c r="N85" s="232">
        <v>0</v>
      </c>
      <c r="O85" s="232">
        <f>ROUND(E85*N85,2)</f>
        <v>0</v>
      </c>
      <c r="P85" s="232">
        <v>0</v>
      </c>
      <c r="Q85" s="232">
        <f>ROUND(E85*P85,2)</f>
        <v>0</v>
      </c>
      <c r="R85" s="232"/>
      <c r="S85" s="232" t="s">
        <v>627</v>
      </c>
      <c r="T85" s="232" t="s">
        <v>437</v>
      </c>
      <c r="U85" s="232">
        <v>0</v>
      </c>
      <c r="V85" s="232">
        <f>ROUND(E85*U85,2)</f>
        <v>0</v>
      </c>
      <c r="W85" s="232"/>
      <c r="X85" s="232" t="s">
        <v>126</v>
      </c>
      <c r="Y85" s="212"/>
      <c r="Z85" s="212"/>
      <c r="AA85" s="212"/>
      <c r="AB85" s="212"/>
      <c r="AC85" s="212"/>
      <c r="AD85" s="212"/>
      <c r="AE85" s="212"/>
      <c r="AF85" s="212"/>
      <c r="AG85" s="212" t="s">
        <v>494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5">
      <c r="A86" s="249">
        <v>67</v>
      </c>
      <c r="B86" s="250" t="s">
        <v>630</v>
      </c>
      <c r="C86" s="261" t="s">
        <v>631</v>
      </c>
      <c r="D86" s="251" t="s">
        <v>133</v>
      </c>
      <c r="E86" s="252">
        <v>1</v>
      </c>
      <c r="F86" s="253"/>
      <c r="G86" s="254">
        <f>ROUND(E86*F86,2)</f>
        <v>0</v>
      </c>
      <c r="H86" s="233"/>
      <c r="I86" s="232">
        <f>ROUND(E86*H86,2)</f>
        <v>0</v>
      </c>
      <c r="J86" s="233"/>
      <c r="K86" s="232">
        <f>ROUND(E86*J86,2)</f>
        <v>0</v>
      </c>
      <c r="L86" s="232">
        <v>21</v>
      </c>
      <c r="M86" s="232">
        <f>G86*(1+L86/100)</f>
        <v>0</v>
      </c>
      <c r="N86" s="232">
        <v>0</v>
      </c>
      <c r="O86" s="232">
        <f>ROUND(E86*N86,2)</f>
        <v>0</v>
      </c>
      <c r="P86" s="232">
        <v>0</v>
      </c>
      <c r="Q86" s="232">
        <f>ROUND(E86*P86,2)</f>
        <v>0</v>
      </c>
      <c r="R86" s="232"/>
      <c r="S86" s="232" t="s">
        <v>627</v>
      </c>
      <c r="T86" s="232" t="s">
        <v>437</v>
      </c>
      <c r="U86" s="232">
        <v>0</v>
      </c>
      <c r="V86" s="232">
        <f>ROUND(E86*U86,2)</f>
        <v>0</v>
      </c>
      <c r="W86" s="232"/>
      <c r="X86" s="232" t="s">
        <v>126</v>
      </c>
      <c r="Y86" s="212"/>
      <c r="Z86" s="212"/>
      <c r="AA86" s="212"/>
      <c r="AB86" s="212"/>
      <c r="AC86" s="212"/>
      <c r="AD86" s="212"/>
      <c r="AE86" s="212"/>
      <c r="AF86" s="212"/>
      <c r="AG86" s="212" t="s">
        <v>494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5">
      <c r="A87" s="249">
        <v>68</v>
      </c>
      <c r="B87" s="250" t="s">
        <v>632</v>
      </c>
      <c r="C87" s="261" t="s">
        <v>633</v>
      </c>
      <c r="D87" s="251" t="s">
        <v>133</v>
      </c>
      <c r="E87" s="252">
        <v>3</v>
      </c>
      <c r="F87" s="253"/>
      <c r="G87" s="254">
        <f>ROUND(E87*F87,2)</f>
        <v>0</v>
      </c>
      <c r="H87" s="233"/>
      <c r="I87" s="232">
        <f>ROUND(E87*H87,2)</f>
        <v>0</v>
      </c>
      <c r="J87" s="233"/>
      <c r="K87" s="232">
        <f>ROUND(E87*J87,2)</f>
        <v>0</v>
      </c>
      <c r="L87" s="232">
        <v>21</v>
      </c>
      <c r="M87" s="232">
        <f>G87*(1+L87/100)</f>
        <v>0</v>
      </c>
      <c r="N87" s="232">
        <v>0</v>
      </c>
      <c r="O87" s="232">
        <f>ROUND(E87*N87,2)</f>
        <v>0</v>
      </c>
      <c r="P87" s="232">
        <v>0</v>
      </c>
      <c r="Q87" s="232">
        <f>ROUND(E87*P87,2)</f>
        <v>0</v>
      </c>
      <c r="R87" s="232"/>
      <c r="S87" s="232" t="s">
        <v>627</v>
      </c>
      <c r="T87" s="232" t="s">
        <v>437</v>
      </c>
      <c r="U87" s="232">
        <v>0</v>
      </c>
      <c r="V87" s="232">
        <f>ROUND(E87*U87,2)</f>
        <v>0</v>
      </c>
      <c r="W87" s="232"/>
      <c r="X87" s="232" t="s">
        <v>126</v>
      </c>
      <c r="Y87" s="212"/>
      <c r="Z87" s="212"/>
      <c r="AA87" s="212"/>
      <c r="AB87" s="212"/>
      <c r="AC87" s="212"/>
      <c r="AD87" s="212"/>
      <c r="AE87" s="212"/>
      <c r="AF87" s="212"/>
      <c r="AG87" s="212" t="s">
        <v>494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ht="13" x14ac:dyDescent="0.25">
      <c r="A88" s="237" t="s">
        <v>120</v>
      </c>
      <c r="B88" s="238" t="s">
        <v>93</v>
      </c>
      <c r="C88" s="258" t="s">
        <v>29</v>
      </c>
      <c r="D88" s="239"/>
      <c r="E88" s="240"/>
      <c r="F88" s="241"/>
      <c r="G88" s="242">
        <f>SUMIF(AG89:AG91,"&lt;&gt;NOR",G89:G91)</f>
        <v>0</v>
      </c>
      <c r="H88" s="236"/>
      <c r="I88" s="236">
        <f>SUM(I89:I91)</f>
        <v>0</v>
      </c>
      <c r="J88" s="236"/>
      <c r="K88" s="236">
        <f>SUM(K89:K91)</f>
        <v>0</v>
      </c>
      <c r="L88" s="236"/>
      <c r="M88" s="236">
        <f>SUM(M89:M91)</f>
        <v>0</v>
      </c>
      <c r="N88" s="236"/>
      <c r="O88" s="236">
        <f>SUM(O89:O91)</f>
        <v>0</v>
      </c>
      <c r="P88" s="236"/>
      <c r="Q88" s="236">
        <f>SUM(Q89:Q91)</f>
        <v>0</v>
      </c>
      <c r="R88" s="236"/>
      <c r="S88" s="236"/>
      <c r="T88" s="236"/>
      <c r="U88" s="236"/>
      <c r="V88" s="236">
        <f>SUM(V89:V91)</f>
        <v>0</v>
      </c>
      <c r="W88" s="236"/>
      <c r="X88" s="236"/>
      <c r="AG88" t="s">
        <v>121</v>
      </c>
    </row>
    <row r="89" spans="1:60" outlineLevel="1" x14ac:dyDescent="0.25">
      <c r="A89" s="249">
        <v>69</v>
      </c>
      <c r="B89" s="250" t="s">
        <v>634</v>
      </c>
      <c r="C89" s="261" t="s">
        <v>635</v>
      </c>
      <c r="D89" s="251" t="s">
        <v>636</v>
      </c>
      <c r="E89" s="252">
        <v>24</v>
      </c>
      <c r="F89" s="253"/>
      <c r="G89" s="254">
        <f>ROUND(E89*F89,2)</f>
        <v>0</v>
      </c>
      <c r="H89" s="233"/>
      <c r="I89" s="232">
        <f>ROUND(E89*H89,2)</f>
        <v>0</v>
      </c>
      <c r="J89" s="233"/>
      <c r="K89" s="232">
        <f>ROUND(E89*J89,2)</f>
        <v>0</v>
      </c>
      <c r="L89" s="232">
        <v>21</v>
      </c>
      <c r="M89" s="232">
        <f>G89*(1+L89/100)</f>
        <v>0</v>
      </c>
      <c r="N89" s="232">
        <v>0</v>
      </c>
      <c r="O89" s="232">
        <f>ROUND(E89*N89,2)</f>
        <v>0</v>
      </c>
      <c r="P89" s="232">
        <v>0</v>
      </c>
      <c r="Q89" s="232">
        <f>ROUND(E89*P89,2)</f>
        <v>0</v>
      </c>
      <c r="R89" s="232"/>
      <c r="S89" s="232" t="s">
        <v>436</v>
      </c>
      <c r="T89" s="232" t="s">
        <v>437</v>
      </c>
      <c r="U89" s="232">
        <v>0</v>
      </c>
      <c r="V89" s="232">
        <f>ROUND(E89*U89,2)</f>
        <v>0</v>
      </c>
      <c r="W89" s="232"/>
      <c r="X89" s="232" t="s">
        <v>637</v>
      </c>
      <c r="Y89" s="212"/>
      <c r="Z89" s="212"/>
      <c r="AA89" s="212"/>
      <c r="AB89" s="212"/>
      <c r="AC89" s="212"/>
      <c r="AD89" s="212"/>
      <c r="AE89" s="212"/>
      <c r="AF89" s="212"/>
      <c r="AG89" s="212" t="s">
        <v>638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5">
      <c r="A90" s="249">
        <v>70</v>
      </c>
      <c r="B90" s="250" t="s">
        <v>639</v>
      </c>
      <c r="C90" s="261" t="s">
        <v>640</v>
      </c>
      <c r="D90" s="251" t="s">
        <v>636</v>
      </c>
      <c r="E90" s="252">
        <v>8</v>
      </c>
      <c r="F90" s="253"/>
      <c r="G90" s="254">
        <f>ROUND(E90*F90,2)</f>
        <v>0</v>
      </c>
      <c r="H90" s="233"/>
      <c r="I90" s="232">
        <f>ROUND(E90*H90,2)</f>
        <v>0</v>
      </c>
      <c r="J90" s="233"/>
      <c r="K90" s="232">
        <f>ROUND(E90*J90,2)</f>
        <v>0</v>
      </c>
      <c r="L90" s="232">
        <v>21</v>
      </c>
      <c r="M90" s="232">
        <f>G90*(1+L90/100)</f>
        <v>0</v>
      </c>
      <c r="N90" s="232">
        <v>0</v>
      </c>
      <c r="O90" s="232">
        <f>ROUND(E90*N90,2)</f>
        <v>0</v>
      </c>
      <c r="P90" s="232">
        <v>0</v>
      </c>
      <c r="Q90" s="232">
        <f>ROUND(E90*P90,2)</f>
        <v>0</v>
      </c>
      <c r="R90" s="232"/>
      <c r="S90" s="232" t="s">
        <v>436</v>
      </c>
      <c r="T90" s="232" t="s">
        <v>437</v>
      </c>
      <c r="U90" s="232">
        <v>0</v>
      </c>
      <c r="V90" s="232">
        <f>ROUND(E90*U90,2)</f>
        <v>0</v>
      </c>
      <c r="W90" s="232"/>
      <c r="X90" s="232" t="s">
        <v>637</v>
      </c>
      <c r="Y90" s="212"/>
      <c r="Z90" s="212"/>
      <c r="AA90" s="212"/>
      <c r="AB90" s="212"/>
      <c r="AC90" s="212"/>
      <c r="AD90" s="212"/>
      <c r="AE90" s="212"/>
      <c r="AF90" s="212"/>
      <c r="AG90" s="212" t="s">
        <v>638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5">
      <c r="A91" s="243">
        <v>71</v>
      </c>
      <c r="B91" s="244" t="s">
        <v>641</v>
      </c>
      <c r="C91" s="259" t="s">
        <v>642</v>
      </c>
      <c r="D91" s="245" t="s">
        <v>636</v>
      </c>
      <c r="E91" s="246">
        <v>8</v>
      </c>
      <c r="F91" s="247"/>
      <c r="G91" s="248">
        <f>ROUND(E91*F91,2)</f>
        <v>0</v>
      </c>
      <c r="H91" s="233"/>
      <c r="I91" s="232">
        <f>ROUND(E91*H91,2)</f>
        <v>0</v>
      </c>
      <c r="J91" s="233"/>
      <c r="K91" s="232">
        <f>ROUND(E91*J91,2)</f>
        <v>0</v>
      </c>
      <c r="L91" s="232">
        <v>21</v>
      </c>
      <c r="M91" s="232">
        <f>G91*(1+L91/100)</f>
        <v>0</v>
      </c>
      <c r="N91" s="232">
        <v>0</v>
      </c>
      <c r="O91" s="232">
        <f>ROUND(E91*N91,2)</f>
        <v>0</v>
      </c>
      <c r="P91" s="232">
        <v>0</v>
      </c>
      <c r="Q91" s="232">
        <f>ROUND(E91*P91,2)</f>
        <v>0</v>
      </c>
      <c r="R91" s="232"/>
      <c r="S91" s="232" t="s">
        <v>436</v>
      </c>
      <c r="T91" s="232" t="s">
        <v>437</v>
      </c>
      <c r="U91" s="232">
        <v>0</v>
      </c>
      <c r="V91" s="232">
        <f>ROUND(E91*U91,2)</f>
        <v>0</v>
      </c>
      <c r="W91" s="232"/>
      <c r="X91" s="232" t="s">
        <v>637</v>
      </c>
      <c r="Y91" s="212"/>
      <c r="Z91" s="212"/>
      <c r="AA91" s="212"/>
      <c r="AB91" s="212"/>
      <c r="AC91" s="212"/>
      <c r="AD91" s="212"/>
      <c r="AE91" s="212"/>
      <c r="AF91" s="212"/>
      <c r="AG91" s="212" t="s">
        <v>638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x14ac:dyDescent="0.25">
      <c r="A92" s="3"/>
      <c r="B92" s="4"/>
      <c r="C92" s="264"/>
      <c r="D92" s="6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AE92">
        <v>15</v>
      </c>
      <c r="AF92">
        <v>21</v>
      </c>
      <c r="AG92" t="s">
        <v>107</v>
      </c>
    </row>
    <row r="93" spans="1:60" ht="13" x14ac:dyDescent="0.25">
      <c r="A93" s="215"/>
      <c r="B93" s="216" t="s">
        <v>31</v>
      </c>
      <c r="C93" s="265"/>
      <c r="D93" s="217"/>
      <c r="E93" s="218"/>
      <c r="F93" s="218"/>
      <c r="G93" s="257">
        <f>G8+G59+G82+G88</f>
        <v>0</v>
      </c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AE93">
        <f>SUMIF(L7:L91,AE92,G7:G91)</f>
        <v>0</v>
      </c>
      <c r="AF93">
        <f>SUMIF(L7:L91,AF92,G7:G91)</f>
        <v>0</v>
      </c>
      <c r="AG93" t="s">
        <v>488</v>
      </c>
    </row>
    <row r="94" spans="1:60" x14ac:dyDescent="0.25">
      <c r="A94" s="3"/>
      <c r="B94" s="4"/>
      <c r="C94" s="264"/>
      <c r="D94" s="6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60" x14ac:dyDescent="0.25">
      <c r="A95" s="3"/>
      <c r="B95" s="4"/>
      <c r="C95" s="264"/>
      <c r="D95" s="6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60" x14ac:dyDescent="0.25">
      <c r="A96" s="219" t="s">
        <v>489</v>
      </c>
      <c r="B96" s="219"/>
      <c r="C96" s="266"/>
      <c r="D96" s="6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33" x14ac:dyDescent="0.25">
      <c r="A97" s="220"/>
      <c r="B97" s="221"/>
      <c r="C97" s="267"/>
      <c r="D97" s="221"/>
      <c r="E97" s="221"/>
      <c r="F97" s="221"/>
      <c r="G97" s="222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AG97" t="s">
        <v>490</v>
      </c>
    </row>
    <row r="98" spans="1:33" x14ac:dyDescent="0.25">
      <c r="A98" s="223"/>
      <c r="B98" s="224"/>
      <c r="C98" s="268"/>
      <c r="D98" s="224"/>
      <c r="E98" s="224"/>
      <c r="F98" s="224"/>
      <c r="G98" s="225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33" x14ac:dyDescent="0.25">
      <c r="A99" s="223"/>
      <c r="B99" s="224"/>
      <c r="C99" s="268"/>
      <c r="D99" s="224"/>
      <c r="E99" s="224"/>
      <c r="F99" s="224"/>
      <c r="G99" s="225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33" x14ac:dyDescent="0.25">
      <c r="A100" s="223"/>
      <c r="B100" s="224"/>
      <c r="C100" s="268"/>
      <c r="D100" s="224"/>
      <c r="E100" s="224"/>
      <c r="F100" s="224"/>
      <c r="G100" s="225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33" x14ac:dyDescent="0.25">
      <c r="A101" s="226"/>
      <c r="B101" s="227"/>
      <c r="C101" s="269"/>
      <c r="D101" s="227"/>
      <c r="E101" s="227"/>
      <c r="F101" s="227"/>
      <c r="G101" s="228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33" x14ac:dyDescent="0.25">
      <c r="A102" s="3"/>
      <c r="B102" s="4"/>
      <c r="C102" s="264"/>
      <c r="D102" s="6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33" x14ac:dyDescent="0.25">
      <c r="C103" s="270"/>
      <c r="D103" s="10"/>
      <c r="AG103" t="s">
        <v>491</v>
      </c>
    </row>
    <row r="104" spans="1:33" x14ac:dyDescent="0.25">
      <c r="D104" s="10"/>
    </row>
    <row r="105" spans="1:33" x14ac:dyDescent="0.25">
      <c r="D105" s="10"/>
    </row>
    <row r="106" spans="1:33" x14ac:dyDescent="0.25">
      <c r="D106" s="10"/>
    </row>
    <row r="107" spans="1:33" x14ac:dyDescent="0.25">
      <c r="D107" s="10"/>
    </row>
    <row r="108" spans="1:33" x14ac:dyDescent="0.25">
      <c r="D108" s="10"/>
    </row>
    <row r="109" spans="1:33" x14ac:dyDescent="0.25">
      <c r="D109" s="10"/>
    </row>
    <row r="110" spans="1:33" x14ac:dyDescent="0.25">
      <c r="D110" s="10"/>
    </row>
    <row r="111" spans="1:33" x14ac:dyDescent="0.25">
      <c r="D111" s="10"/>
    </row>
    <row r="112" spans="1:33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14">
    <mergeCell ref="C40:G40"/>
    <mergeCell ref="C49:G49"/>
    <mergeCell ref="C52:G52"/>
    <mergeCell ref="C72:G72"/>
    <mergeCell ref="A1:G1"/>
    <mergeCell ref="C2:G2"/>
    <mergeCell ref="C3:G3"/>
    <mergeCell ref="C4:G4"/>
    <mergeCell ref="A96:C96"/>
    <mergeCell ref="A97:G101"/>
    <mergeCell ref="C23:G23"/>
    <mergeCell ref="C26:G26"/>
    <mergeCell ref="C32:G32"/>
    <mergeCell ref="C35:G3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01 1 Pol</vt:lpstr>
      <vt:lpstr>SO 02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1 Pol'!Názvy_tisku</vt:lpstr>
      <vt:lpstr>'SO 02 2 Pol'!Názvy_tisku</vt:lpstr>
      <vt:lpstr>oadresa</vt:lpstr>
      <vt:lpstr>Stavba!Objednatel</vt:lpstr>
      <vt:lpstr>Stavba!Objekt</vt:lpstr>
      <vt:lpstr>'SO 01 1 Pol'!Oblast_tisku</vt:lpstr>
      <vt:lpstr>'SO 02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Klus</dc:creator>
  <cp:lastModifiedBy>Pavel Klus</cp:lastModifiedBy>
  <cp:lastPrinted>2019-03-19T12:27:02Z</cp:lastPrinted>
  <dcterms:created xsi:type="dcterms:W3CDTF">2009-04-08T07:15:50Z</dcterms:created>
  <dcterms:modified xsi:type="dcterms:W3CDTF">2019-12-09T22:53:40Z</dcterms:modified>
</cp:coreProperties>
</file>